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95" activeTab="0"/>
  </bookViews>
  <sheets>
    <sheet name="912 2015" sheetId="1" r:id="rId1"/>
    <sheet name="912 2016" sheetId="2" r:id="rId2"/>
    <sheet name="912 2017" sheetId="3" r:id="rId3"/>
  </sheets>
  <definedNames>
    <definedName name="Z_540904E1_CAE4_4D52_B049_9607326F2C52_.wvu.Rows" localSheetId="1" hidden="1">'912 2016'!$17:$21,'912 2016'!$37:$41,'912 2016'!$75:$80,'912 2016'!$106:$111</definedName>
    <definedName name="Z_540904E1_CAE4_4D52_B049_9607326F2C52_.wvu.Rows" localSheetId="2" hidden="1">'912 2017'!$4:$5,'912 2017'!$17:$21,'912 2017'!$37:$41,'912 2017'!$75:$80,'912 2017'!$106:$111</definedName>
    <definedName name="Z_58116DC9_F7F6_412D_83D9_305CB739F9B4_.wvu.Rows" localSheetId="0" hidden="1">'912 2015'!$76:$81,'912 2015'!$107:$112</definedName>
    <definedName name="Z_58116DC9_F7F6_412D_83D9_305CB739F9B4_.wvu.Rows" localSheetId="1" hidden="1">'912 2016'!$17:$21,'912 2016'!$37:$41,'912 2016'!$75:$80,'912 2016'!$106:$111</definedName>
  </definedNames>
  <calcPr fullCalcOnLoad="1"/>
</workbook>
</file>

<file path=xl/sharedStrings.xml><?xml version="1.0" encoding="utf-8"?>
<sst xmlns="http://schemas.openxmlformats.org/spreadsheetml/2006/main" count="1512" uniqueCount="89">
  <si>
    <t>Общее образование</t>
  </si>
  <si>
    <t>07</t>
  </si>
  <si>
    <t>02</t>
  </si>
  <si>
    <t>Финансовое обеспечение деятельности муниципальных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</si>
  <si>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</si>
  <si>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</si>
  <si>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</si>
  <si>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Безвозмездные перечисления государственным и муниципальным организациям            </t>
  </si>
  <si>
    <t>241</t>
  </si>
  <si>
    <t>Мероприятия в установленной сфере деятельности</t>
  </si>
  <si>
    <t>Мероприятия в сфере дополнительного образования</t>
  </si>
  <si>
    <t>Расходы за счет средств областного бюджета, предоставляемых с учетом выполнения показателей социально-экономического развития</t>
  </si>
  <si>
    <t>609 00 00</t>
  </si>
  <si>
    <t>Стимулирующие субсидии на решение вопросов местного значения</t>
  </si>
  <si>
    <t>609 04 00</t>
  </si>
  <si>
    <t>Расходы в рамках муниципальных программ и непрограммных направлений деятельности, а также на 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дошкольного образования.</t>
  </si>
  <si>
    <t>609 04 04</t>
  </si>
  <si>
    <t>Другие вопросы в области социальной политики</t>
  </si>
  <si>
    <t>10</t>
  </si>
  <si>
    <t>06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</si>
  <si>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</si>
  <si>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040 00 00</t>
  </si>
  <si>
    <t>040 04 00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</si>
  <si>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</si>
  <si>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</si>
  <si>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</si>
  <si>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</si>
  <si>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</si>
  <si>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</si>
  <si>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</si>
  <si>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КОСГУ</t>
  </si>
  <si>
    <t>Закупка товаров, работ и услуг для государственных (муниципальных) нужд</t>
  </si>
  <si>
    <t>200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</si>
  <si>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</si>
  <si>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100 00 00</t>
  </si>
  <si>
    <t>100 04 00</t>
  </si>
  <si>
    <t>100 04 28</t>
  </si>
  <si>
    <t>Департамент культуры мэрии городского округа Тольятти</t>
  </si>
  <si>
    <t>Муниципальная программа «Культура Тольятти (2014-2018гг.)»</t>
  </si>
  <si>
    <t>010 00 00</t>
  </si>
  <si>
    <t>010 02 00</t>
  </si>
  <si>
    <t>010 02 28</t>
  </si>
  <si>
    <t>010 04 00</t>
  </si>
  <si>
    <t>010 04 28</t>
  </si>
  <si>
    <t>Высшее и послевузовское профессиональное образование</t>
  </si>
  <si>
    <t>Образовательные организации высшего образования</t>
  </si>
  <si>
    <t>010 02 25</t>
  </si>
  <si>
    <t>Мероприятия в сфере высшего образования</t>
  </si>
  <si>
    <t>010 04 25</t>
  </si>
  <si>
    <t>Культура</t>
  </si>
  <si>
    <t>08</t>
  </si>
  <si>
    <t xml:space="preserve"> Дворцы, дома и другие учреждения культуры</t>
  </si>
  <si>
    <t>010 02 21</t>
  </si>
  <si>
    <t>Музеи</t>
  </si>
  <si>
    <t>010 02 22</t>
  </si>
  <si>
    <t>Библиотеки</t>
  </si>
  <si>
    <t>010 02 23</t>
  </si>
  <si>
    <t>Театры, концертные и другие организации исполнительских искусств</t>
  </si>
  <si>
    <t>010 02 24</t>
  </si>
  <si>
    <t>010 04 21</t>
  </si>
  <si>
    <t>010 04 22</t>
  </si>
  <si>
    <t>010 04 23</t>
  </si>
  <si>
    <t>010 04 24</t>
  </si>
  <si>
    <t>Мероприятия в сфере культуры</t>
  </si>
  <si>
    <t>100 04 20</t>
  </si>
  <si>
    <t>100 04 24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</si>
  <si>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</si>
  <si>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</si>
  <si>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</t>
  </si>
  <si>
    <t>Мероприятия на обеспечение деятельности органов местного самоуправления в сфере культуры</t>
  </si>
  <si>
    <t>040 04 20</t>
  </si>
  <si>
    <t>Дворцы, дома и другие учреждения культуры</t>
  </si>
  <si>
    <t>040 04 21</t>
  </si>
  <si>
    <t>040 04 22</t>
  </si>
  <si>
    <t>040 04 23</t>
  </si>
  <si>
    <t>040 04 24</t>
  </si>
  <si>
    <t>010 04 50</t>
  </si>
  <si>
    <t>010 04 51</t>
  </si>
  <si>
    <t>226</t>
  </si>
  <si>
    <t>290</t>
  </si>
  <si>
    <t>340</t>
  </si>
  <si>
    <t xml:space="preserve">Прочие работы, услуги                                           </t>
  </si>
  <si>
    <t xml:space="preserve">Прочие расходы                                          </t>
  </si>
  <si>
    <t xml:space="preserve">Увеличение стоимости материальных запасов               </t>
  </si>
  <si>
    <t>040 04 28</t>
  </si>
  <si>
    <t>Проект бюджета на 2015 год</t>
  </si>
  <si>
    <t>Сумма (тыс.руб.)</t>
  </si>
  <si>
    <t>Проект бюджета на 2016 год</t>
  </si>
  <si>
    <t>Проект бюджета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</si>
</sst>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3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64" fontId="5" fillId="32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64" fontId="3" fillId="32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64" fontId="3" fillId="32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3" fontId="6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3" fontId="4" fillId="32" borderId="10" xfId="62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0" xfId="62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3" fontId="5" fillId="0" borderId="10" xfId="62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wrapText="1"/>
    </xf>
    <xf numFmtId="3" fontId="3" fillId="0" borderId="10" xfId="62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32" borderId="10" xfId="52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9" fontId="4" fillId="32" borderId="10" xfId="57" applyFont="1" applyFill="1" applyBorder="1" applyAlignment="1">
      <alignment horizontal="left" vertical="center" wrapText="1"/>
    </xf>
    <xf numFmtId="0" fontId="4" fillId="32" borderId="10" xfId="52" applyFont="1" applyFill="1" applyBorder="1" applyAlignment="1">
      <alignment horizontal="center" vertical="center"/>
      <protection/>
    </xf>
    <xf numFmtId="0" fontId="4" fillId="32" borderId="10" xfId="52" applyFont="1" applyFill="1" applyBorder="1" applyAlignment="1">
      <alignment horizontal="center" vertical="center" wrapText="1"/>
      <protection/>
    </xf>
    <xf numFmtId="164" fontId="4" fillId="32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84" zoomScaleNormal="84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6" sqref="J26"/>
    </sheetView>
  </sheetViews>
  <sheetFormatPr defaultColWidth="9.140625" defaultRowHeight="15"/>
  <cols>
    <col min="1" max="1" width="48.7109375" style="0" customWidth="1"/>
    <col min="2" max="2" width="7.140625" style="0" customWidth="1"/>
    <col min="3" max="3" width="7.28125" style="0" customWidth="1"/>
    <col min="5" max="5" width="12.28125" style="0" customWidth="1"/>
    <col min="6" max="6" width="8.140625" style="0" customWidth="1"/>
    <col min="7" max="7" width="12.57421875" style="0" customWidth="1"/>
    <col min="8" max="8" width="16.140625" style="0" customWidth="1"/>
  </cols>
  <sheetData>
    <row r="1" spans="1:8" ht="23.25" customHeight="1">
      <c r="A1" s="31" t="s">
        <v>85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 ht="15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830467</v>
      </c>
    </row>
    <row r="7" spans="1:8" ht="18.75">
      <c r="A7" s="21" t="s">
        <v>0</v>
      </c>
      <c r="B7" s="1">
        <f aca="true" t="shared" si="0" ref="B7:B42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278713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181651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180713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180713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180713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v>180713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810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810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810</v>
      </c>
    </row>
    <row r="20" spans="1:8" ht="49.5">
      <c r="A20" s="23" t="s">
        <v>5</v>
      </c>
      <c r="B20" s="6">
        <f aca="true" t="shared" si="1" ref="B20:B25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810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>
        <v>810</v>
      </c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96252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96252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96252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96252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v>96252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97955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85866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83309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83309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83309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v>83309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45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45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45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45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45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>
        <v>45</v>
      </c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12044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12044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12044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12044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v>12044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453265</v>
      </c>
    </row>
    <row r="49" spans="1:8" ht="33">
      <c r="A49" s="23" t="s">
        <v>38</v>
      </c>
      <c r="B49" s="6">
        <f aca="true" t="shared" si="2" ref="B49:B11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291436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258734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56896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56896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</f>
        <v>56896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20308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20308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v>20308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82287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82287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v>82287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99243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99243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</f>
        <v>99243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32702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28742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28742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71+28550+85+36</f>
        <v>28742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161829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161829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161829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161829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</f>
        <v>161829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230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230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>
        <v>230</v>
      </c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197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>
        <v>197</v>
      </c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0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0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/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zoomScale="82" zoomScaleNormal="82" zoomScalePageLayoutView="0" workbookViewId="0" topLeftCell="A7">
      <selection activeCell="H48" sqref="H48"/>
    </sheetView>
  </sheetViews>
  <sheetFormatPr defaultColWidth="9.140625" defaultRowHeight="15"/>
  <cols>
    <col min="1" max="1" width="48.7109375" style="0" customWidth="1"/>
    <col min="2" max="2" width="7.140625" style="0" customWidth="1"/>
    <col min="3" max="3" width="7.28125" style="0" customWidth="1"/>
    <col min="5" max="5" width="12.28125" style="0" customWidth="1"/>
    <col min="6" max="6" width="8.140625" style="0" customWidth="1"/>
    <col min="7" max="7" width="12.57421875" style="0" customWidth="1"/>
    <col min="8" max="8" width="16.140625" style="0" customWidth="1"/>
  </cols>
  <sheetData>
    <row r="1" spans="1:8" ht="23.25" customHeight="1">
      <c r="A1" s="31" t="s">
        <v>87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 ht="15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801112</v>
      </c>
    </row>
    <row r="7" spans="1:8" ht="18.75">
      <c r="A7" s="21" t="s">
        <v>0</v>
      </c>
      <c r="B7" s="1">
        <f aca="true" t="shared" si="0" ref="B7:B42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277903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181651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180713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180713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180713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v>180713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0</v>
      </c>
    </row>
    <row r="20" spans="1:8" ht="49.5">
      <c r="A20" s="23" t="s">
        <v>5</v>
      </c>
      <c r="B20" s="6">
        <f aca="true" t="shared" si="1" ref="B20:B25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/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96252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96252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96252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96252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v>96252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97910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85866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83309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83309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83309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v>83309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0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0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0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0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0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/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12044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12044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12044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12044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v>12044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424765</v>
      </c>
    </row>
    <row r="49" spans="1:8" ht="33">
      <c r="A49" s="23" t="s">
        <v>38</v>
      </c>
      <c r="B49" s="6">
        <f aca="true" t="shared" si="2" ref="B49:B11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262936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258734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56896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56896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</f>
        <v>56896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20308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20308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v>20308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82287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82287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v>82287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99243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99243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</f>
        <v>99243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4202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71+50+85+36</f>
        <v>242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161829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161829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161829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161829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</f>
        <v>161829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H101+H104+H107+H110+H105+H113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/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0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/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277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277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>
        <v>277</v>
      </c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150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150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>
        <v>150</v>
      </c>
    </row>
    <row r="113" spans="1:8" ht="33">
      <c r="A113" s="23" t="s">
        <v>10</v>
      </c>
      <c r="B113" s="6">
        <f>B112</f>
        <v>912</v>
      </c>
      <c r="C113" s="7" t="s">
        <v>18</v>
      </c>
      <c r="D113" s="7" t="s">
        <v>19</v>
      </c>
      <c r="E113" s="8" t="s">
        <v>84</v>
      </c>
      <c r="F113" s="9"/>
      <c r="G113" s="10"/>
      <c r="H113" s="29">
        <f>H114</f>
        <v>0</v>
      </c>
    </row>
    <row r="114" spans="1:8" ht="49.5">
      <c r="A114" s="23" t="s">
        <v>5</v>
      </c>
      <c r="B114" s="6">
        <f>B113</f>
        <v>912</v>
      </c>
      <c r="C114" s="7" t="s">
        <v>18</v>
      </c>
      <c r="D114" s="7" t="s">
        <v>19</v>
      </c>
      <c r="E114" s="8" t="s">
        <v>84</v>
      </c>
      <c r="F114" s="9" t="s">
        <v>6</v>
      </c>
      <c r="G114" s="10"/>
      <c r="H114" s="29">
        <f>H115</f>
        <v>0</v>
      </c>
    </row>
    <row r="115" spans="1:8" ht="49.5">
      <c r="A115" s="23" t="s">
        <v>7</v>
      </c>
      <c r="B115" s="6">
        <f>B113</f>
        <v>912</v>
      </c>
      <c r="C115" s="7" t="s">
        <v>18</v>
      </c>
      <c r="D115" s="7" t="s">
        <v>19</v>
      </c>
      <c r="E115" s="8" t="s">
        <v>84</v>
      </c>
      <c r="F115" s="9" t="s">
        <v>6</v>
      </c>
      <c r="G115" s="10" t="s">
        <v>8</v>
      </c>
      <c r="H115" s="29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="80" zoomScaleNormal="80" zoomScalePageLayoutView="0" workbookViewId="0" topLeftCell="A1">
      <selection activeCell="H6" sqref="G6:H6"/>
    </sheetView>
  </sheetViews>
  <sheetFormatPr defaultColWidth="9.140625" defaultRowHeight="15"/>
  <cols>
    <col min="1" max="1" width="48.7109375" style="0" customWidth="1"/>
    <col min="2" max="2" width="7.140625" style="0" customWidth="1"/>
    <col min="3" max="3" width="7.28125" style="0" customWidth="1"/>
    <col min="5" max="5" width="12.28125" style="0" customWidth="1"/>
    <col min="6" max="6" width="8.140625" style="0" customWidth="1"/>
    <col min="7" max="7" width="12.57421875" style="0" customWidth="1"/>
    <col min="8" max="8" width="16.140625" style="0" customWidth="1"/>
  </cols>
  <sheetData>
    <row r="1" spans="1:8" ht="23.25" customHeight="1">
      <c r="A1" s="31" t="s">
        <v>88</v>
      </c>
      <c r="B1" s="31"/>
      <c r="C1" s="31"/>
      <c r="D1" s="31"/>
      <c r="E1" s="31"/>
      <c r="F1" s="31"/>
      <c r="G1" s="31"/>
      <c r="H1" s="31"/>
    </row>
    <row r="2" spans="1:8" ht="17.25" customHeight="1">
      <c r="A2" s="30"/>
      <c r="B2" s="30"/>
      <c r="C2" s="30"/>
      <c r="D2" s="30"/>
      <c r="E2" s="30"/>
      <c r="F2" s="30"/>
      <c r="G2" s="30"/>
      <c r="H2" s="30"/>
    </row>
    <row r="3" spans="1:8" ht="15">
      <c r="A3" s="34" t="s">
        <v>24</v>
      </c>
      <c r="B3" s="35" t="s">
        <v>25</v>
      </c>
      <c r="C3" s="36" t="s">
        <v>26</v>
      </c>
      <c r="D3" s="36" t="s">
        <v>27</v>
      </c>
      <c r="E3" s="37" t="s">
        <v>28</v>
      </c>
      <c r="F3" s="32" t="s">
        <v>29</v>
      </c>
      <c r="G3" s="33" t="s">
        <v>30</v>
      </c>
      <c r="H3" s="33" t="s">
        <v>86</v>
      </c>
    </row>
    <row r="4" spans="1:8" ht="55.5" customHeight="1">
      <c r="A4" s="34"/>
      <c r="B4" s="35"/>
      <c r="C4" s="36"/>
      <c r="D4" s="36"/>
      <c r="E4" s="37"/>
      <c r="F4" s="32"/>
      <c r="G4" s="33"/>
      <c r="H4" s="33"/>
    </row>
    <row r="5" spans="1:8" ht="57" customHeight="1">
      <c r="A5" s="34"/>
      <c r="B5" s="35"/>
      <c r="C5" s="36"/>
      <c r="D5" s="36"/>
      <c r="E5" s="37"/>
      <c r="F5" s="32"/>
      <c r="G5" s="33"/>
      <c r="H5" s="33"/>
    </row>
    <row r="6" spans="1:8" ht="40.5">
      <c r="A6" s="14" t="s">
        <v>37</v>
      </c>
      <c r="B6" s="15">
        <v>912</v>
      </c>
      <c r="C6" s="16"/>
      <c r="D6" s="16"/>
      <c r="E6" s="17"/>
      <c r="F6" s="18"/>
      <c r="G6" s="19"/>
      <c r="H6" s="20">
        <f>H7+H27+H48+H88+H97</f>
        <v>801112</v>
      </c>
    </row>
    <row r="7" spans="1:8" ht="18.75">
      <c r="A7" s="21" t="s">
        <v>0</v>
      </c>
      <c r="B7" s="1">
        <f aca="true" t="shared" si="0" ref="B7:B42">B6</f>
        <v>912</v>
      </c>
      <c r="C7" s="2" t="s">
        <v>1</v>
      </c>
      <c r="D7" s="2" t="s">
        <v>2</v>
      </c>
      <c r="E7" s="3"/>
      <c r="F7" s="4"/>
      <c r="G7" s="5"/>
      <c r="H7" s="22">
        <f>H8+H17+H22</f>
        <v>277903</v>
      </c>
    </row>
    <row r="8" spans="1:8" ht="33">
      <c r="A8" s="23" t="s">
        <v>38</v>
      </c>
      <c r="B8" s="6">
        <f t="shared" si="0"/>
        <v>912</v>
      </c>
      <c r="C8" s="7" t="s">
        <v>1</v>
      </c>
      <c r="D8" s="7" t="s">
        <v>2</v>
      </c>
      <c r="E8" s="8" t="s">
        <v>39</v>
      </c>
      <c r="F8" s="9"/>
      <c r="G8" s="10"/>
      <c r="H8" s="24">
        <f>H9+H13</f>
        <v>181651</v>
      </c>
    </row>
    <row r="9" spans="1:8" ht="33">
      <c r="A9" s="23" t="s">
        <v>3</v>
      </c>
      <c r="B9" s="6">
        <f t="shared" si="0"/>
        <v>912</v>
      </c>
      <c r="C9" s="7" t="s">
        <v>1</v>
      </c>
      <c r="D9" s="7" t="s">
        <v>2</v>
      </c>
      <c r="E9" s="8" t="s">
        <v>40</v>
      </c>
      <c r="F9" s="9"/>
      <c r="G9" s="10"/>
      <c r="H9" s="25">
        <f>H10</f>
        <v>180713</v>
      </c>
    </row>
    <row r="10" spans="1:8" ht="16.5">
      <c r="A10" s="23" t="s">
        <v>4</v>
      </c>
      <c r="B10" s="6">
        <f t="shared" si="0"/>
        <v>912</v>
      </c>
      <c r="C10" s="7" t="s">
        <v>1</v>
      </c>
      <c r="D10" s="7" t="s">
        <v>2</v>
      </c>
      <c r="E10" s="8" t="s">
        <v>41</v>
      </c>
      <c r="F10" s="9"/>
      <c r="G10" s="10"/>
      <c r="H10" s="25">
        <f>H11</f>
        <v>180713</v>
      </c>
    </row>
    <row r="11" spans="1:8" ht="49.5">
      <c r="A11" s="23" t="s">
        <v>5</v>
      </c>
      <c r="B11" s="6">
        <f t="shared" si="0"/>
        <v>912</v>
      </c>
      <c r="C11" s="7" t="s">
        <v>1</v>
      </c>
      <c r="D11" s="7" t="s">
        <v>2</v>
      </c>
      <c r="E11" s="8" t="s">
        <v>41</v>
      </c>
      <c r="F11" s="9" t="s">
        <v>6</v>
      </c>
      <c r="G11" s="10"/>
      <c r="H11" s="10">
        <f>H12</f>
        <v>180713</v>
      </c>
    </row>
    <row r="12" spans="1:8" ht="49.5">
      <c r="A12" s="23" t="s">
        <v>7</v>
      </c>
      <c r="B12" s="6">
        <f t="shared" si="0"/>
        <v>912</v>
      </c>
      <c r="C12" s="7" t="s">
        <v>1</v>
      </c>
      <c r="D12" s="7" t="s">
        <v>2</v>
      </c>
      <c r="E12" s="8" t="s">
        <v>41</v>
      </c>
      <c r="F12" s="9" t="s">
        <v>6</v>
      </c>
      <c r="G12" s="10" t="s">
        <v>8</v>
      </c>
      <c r="H12" s="10">
        <v>180713</v>
      </c>
    </row>
    <row r="13" spans="1:8" ht="33">
      <c r="A13" s="23" t="s">
        <v>9</v>
      </c>
      <c r="B13" s="6">
        <f>B11</f>
        <v>912</v>
      </c>
      <c r="C13" s="7" t="s">
        <v>1</v>
      </c>
      <c r="D13" s="7" t="s">
        <v>2</v>
      </c>
      <c r="E13" s="8" t="s">
        <v>42</v>
      </c>
      <c r="F13" s="9"/>
      <c r="G13" s="10"/>
      <c r="H13" s="25">
        <f>H14</f>
        <v>938</v>
      </c>
    </row>
    <row r="14" spans="1:8" ht="33">
      <c r="A14" s="23" t="s">
        <v>10</v>
      </c>
      <c r="B14" s="6">
        <f t="shared" si="0"/>
        <v>912</v>
      </c>
      <c r="C14" s="7" t="s">
        <v>1</v>
      </c>
      <c r="D14" s="7" t="s">
        <v>2</v>
      </c>
      <c r="E14" s="8" t="s">
        <v>43</v>
      </c>
      <c r="F14" s="9"/>
      <c r="G14" s="10"/>
      <c r="H14" s="25">
        <f>H15</f>
        <v>938</v>
      </c>
    </row>
    <row r="15" spans="1:8" ht="49.5">
      <c r="A15" s="23" t="s">
        <v>5</v>
      </c>
      <c r="B15" s="6">
        <f t="shared" si="0"/>
        <v>912</v>
      </c>
      <c r="C15" s="7" t="s">
        <v>1</v>
      </c>
      <c r="D15" s="7" t="s">
        <v>2</v>
      </c>
      <c r="E15" s="8" t="s">
        <v>43</v>
      </c>
      <c r="F15" s="9" t="s">
        <v>6</v>
      </c>
      <c r="G15" s="10"/>
      <c r="H15" s="10">
        <f>H16</f>
        <v>938</v>
      </c>
    </row>
    <row r="16" spans="1:8" ht="49.5">
      <c r="A16" s="23" t="s">
        <v>7</v>
      </c>
      <c r="B16" s="6">
        <f t="shared" si="0"/>
        <v>912</v>
      </c>
      <c r="C16" s="7" t="s">
        <v>1</v>
      </c>
      <c r="D16" s="7" t="s">
        <v>2</v>
      </c>
      <c r="E16" s="8" t="s">
        <v>43</v>
      </c>
      <c r="F16" s="9" t="s">
        <v>6</v>
      </c>
      <c r="G16" s="10" t="s">
        <v>8</v>
      </c>
      <c r="H16" s="10">
        <f>735+203</f>
        <v>938</v>
      </c>
    </row>
    <row r="17" spans="1:8" ht="66">
      <c r="A17" s="23" t="s">
        <v>33</v>
      </c>
      <c r="B17" s="6">
        <f>B13</f>
        <v>912</v>
      </c>
      <c r="C17" s="7" t="s">
        <v>1</v>
      </c>
      <c r="D17" s="7" t="s">
        <v>2</v>
      </c>
      <c r="E17" s="8" t="s">
        <v>34</v>
      </c>
      <c r="F17" s="9"/>
      <c r="G17" s="10"/>
      <c r="H17" s="25">
        <f>H18</f>
        <v>0</v>
      </c>
    </row>
    <row r="18" spans="1:8" ht="33">
      <c r="A18" s="23" t="s">
        <v>9</v>
      </c>
      <c r="B18" s="6">
        <f>B17</f>
        <v>912</v>
      </c>
      <c r="C18" s="7" t="s">
        <v>1</v>
      </c>
      <c r="D18" s="7" t="s">
        <v>2</v>
      </c>
      <c r="E18" s="8" t="s">
        <v>35</v>
      </c>
      <c r="F18" s="9"/>
      <c r="G18" s="10"/>
      <c r="H18" s="25">
        <f>H19</f>
        <v>0</v>
      </c>
    </row>
    <row r="19" spans="1:8" ht="33">
      <c r="A19" s="23" t="s">
        <v>10</v>
      </c>
      <c r="B19" s="6">
        <f>B18</f>
        <v>912</v>
      </c>
      <c r="C19" s="7" t="s">
        <v>1</v>
      </c>
      <c r="D19" s="7" t="s">
        <v>2</v>
      </c>
      <c r="E19" s="8" t="s">
        <v>36</v>
      </c>
      <c r="F19" s="9"/>
      <c r="G19" s="10"/>
      <c r="H19" s="25">
        <f>H20</f>
        <v>0</v>
      </c>
    </row>
    <row r="20" spans="1:8" ht="49.5">
      <c r="A20" s="23" t="s">
        <v>5</v>
      </c>
      <c r="B20" s="6">
        <f aca="true" t="shared" si="1" ref="B20:B25">B18</f>
        <v>912</v>
      </c>
      <c r="C20" s="7" t="s">
        <v>1</v>
      </c>
      <c r="D20" s="7" t="s">
        <v>2</v>
      </c>
      <c r="E20" s="8" t="s">
        <v>36</v>
      </c>
      <c r="F20" s="9" t="s">
        <v>6</v>
      </c>
      <c r="G20" s="10"/>
      <c r="H20" s="10">
        <f>H21</f>
        <v>0</v>
      </c>
    </row>
    <row r="21" spans="1:8" ht="49.5">
      <c r="A21" s="23" t="s">
        <v>7</v>
      </c>
      <c r="B21" s="6">
        <f t="shared" si="1"/>
        <v>912</v>
      </c>
      <c r="C21" s="7" t="s">
        <v>1</v>
      </c>
      <c r="D21" s="7" t="s">
        <v>2</v>
      </c>
      <c r="E21" s="8" t="s">
        <v>36</v>
      </c>
      <c r="F21" s="9" t="s">
        <v>6</v>
      </c>
      <c r="G21" s="10" t="s">
        <v>8</v>
      </c>
      <c r="H21" s="10"/>
    </row>
    <row r="22" spans="1:8" ht="66">
      <c r="A22" s="26" t="s">
        <v>11</v>
      </c>
      <c r="B22" s="6">
        <f t="shared" si="1"/>
        <v>912</v>
      </c>
      <c r="C22" s="7" t="s">
        <v>1</v>
      </c>
      <c r="D22" s="7" t="s">
        <v>2</v>
      </c>
      <c r="E22" s="11" t="s">
        <v>12</v>
      </c>
      <c r="F22" s="12"/>
      <c r="G22" s="10"/>
      <c r="H22" s="10">
        <f>H23</f>
        <v>96252</v>
      </c>
    </row>
    <row r="23" spans="1:8" ht="40.5" customHeight="1">
      <c r="A23" s="26" t="s">
        <v>13</v>
      </c>
      <c r="B23" s="6">
        <f t="shared" si="1"/>
        <v>912</v>
      </c>
      <c r="C23" s="7" t="s">
        <v>1</v>
      </c>
      <c r="D23" s="7" t="s">
        <v>2</v>
      </c>
      <c r="E23" s="11" t="s">
        <v>14</v>
      </c>
      <c r="F23" s="12"/>
      <c r="G23" s="10"/>
      <c r="H23" s="10">
        <f>H24</f>
        <v>96252</v>
      </c>
    </row>
    <row r="24" spans="1:8" ht="164.25" customHeight="1">
      <c r="A24" s="26" t="s">
        <v>15</v>
      </c>
      <c r="B24" s="6">
        <f t="shared" si="1"/>
        <v>912</v>
      </c>
      <c r="C24" s="7" t="s">
        <v>1</v>
      </c>
      <c r="D24" s="7" t="s">
        <v>2</v>
      </c>
      <c r="E24" s="11" t="s">
        <v>16</v>
      </c>
      <c r="F24" s="12"/>
      <c r="G24" s="10"/>
      <c r="H24" s="10">
        <f>H25</f>
        <v>96252</v>
      </c>
    </row>
    <row r="25" spans="1:8" ht="49.5">
      <c r="A25" s="26" t="s">
        <v>5</v>
      </c>
      <c r="B25" s="6">
        <f t="shared" si="1"/>
        <v>912</v>
      </c>
      <c r="C25" s="7" t="s">
        <v>1</v>
      </c>
      <c r="D25" s="7" t="s">
        <v>2</v>
      </c>
      <c r="E25" s="11" t="s">
        <v>16</v>
      </c>
      <c r="F25" s="12" t="s">
        <v>6</v>
      </c>
      <c r="G25" s="10"/>
      <c r="H25" s="10">
        <f>H26</f>
        <v>96252</v>
      </c>
    </row>
    <row r="26" spans="1:8" ht="49.5">
      <c r="A26" s="23" t="s">
        <v>7</v>
      </c>
      <c r="B26" s="6">
        <f>B25</f>
        <v>912</v>
      </c>
      <c r="C26" s="7" t="s">
        <v>1</v>
      </c>
      <c r="D26" s="7" t="s">
        <v>2</v>
      </c>
      <c r="E26" s="11" t="s">
        <v>16</v>
      </c>
      <c r="F26" s="12" t="s">
        <v>6</v>
      </c>
      <c r="G26" s="10">
        <v>241</v>
      </c>
      <c r="H26" s="10">
        <v>96252</v>
      </c>
    </row>
    <row r="27" spans="1:8" ht="37.5">
      <c r="A27" s="21" t="s">
        <v>44</v>
      </c>
      <c r="B27" s="1">
        <v>912</v>
      </c>
      <c r="C27" s="2" t="s">
        <v>1</v>
      </c>
      <c r="D27" s="2" t="s">
        <v>19</v>
      </c>
      <c r="E27" s="3"/>
      <c r="F27" s="4"/>
      <c r="G27" s="5"/>
      <c r="H27" s="22">
        <f>H28+H43+H37</f>
        <v>97910</v>
      </c>
    </row>
    <row r="28" spans="1:8" ht="33">
      <c r="A28" s="23" t="s">
        <v>38</v>
      </c>
      <c r="B28" s="6">
        <f t="shared" si="0"/>
        <v>912</v>
      </c>
      <c r="C28" s="7" t="s">
        <v>1</v>
      </c>
      <c r="D28" s="7" t="s">
        <v>19</v>
      </c>
      <c r="E28" s="8" t="s">
        <v>39</v>
      </c>
      <c r="F28" s="9"/>
      <c r="G28" s="10"/>
      <c r="H28" s="24">
        <f>H29+H33</f>
        <v>85866</v>
      </c>
    </row>
    <row r="29" spans="1:8" ht="33">
      <c r="A29" s="23" t="s">
        <v>3</v>
      </c>
      <c r="B29" s="6">
        <f t="shared" si="0"/>
        <v>912</v>
      </c>
      <c r="C29" s="7" t="s">
        <v>1</v>
      </c>
      <c r="D29" s="7" t="s">
        <v>19</v>
      </c>
      <c r="E29" s="8" t="s">
        <v>40</v>
      </c>
      <c r="F29" s="9"/>
      <c r="G29" s="10"/>
      <c r="H29" s="25">
        <f>H30</f>
        <v>83309</v>
      </c>
    </row>
    <row r="30" spans="1:8" ht="33">
      <c r="A30" s="23" t="s">
        <v>45</v>
      </c>
      <c r="B30" s="6">
        <f t="shared" si="0"/>
        <v>912</v>
      </c>
      <c r="C30" s="7" t="s">
        <v>1</v>
      </c>
      <c r="D30" s="7" t="s">
        <v>19</v>
      </c>
      <c r="E30" s="8" t="s">
        <v>46</v>
      </c>
      <c r="F30" s="9"/>
      <c r="G30" s="10"/>
      <c r="H30" s="25">
        <f>H31</f>
        <v>83309</v>
      </c>
    </row>
    <row r="31" spans="1:8" ht="49.5">
      <c r="A31" s="23" t="s">
        <v>5</v>
      </c>
      <c r="B31" s="6">
        <f t="shared" si="0"/>
        <v>912</v>
      </c>
      <c r="C31" s="7" t="s">
        <v>1</v>
      </c>
      <c r="D31" s="7" t="s">
        <v>19</v>
      </c>
      <c r="E31" s="8" t="s">
        <v>46</v>
      </c>
      <c r="F31" s="9" t="s">
        <v>6</v>
      </c>
      <c r="G31" s="10"/>
      <c r="H31" s="10">
        <f>H32</f>
        <v>83309</v>
      </c>
    </row>
    <row r="32" spans="1:8" ht="49.5">
      <c r="A32" s="23" t="s">
        <v>7</v>
      </c>
      <c r="B32" s="6">
        <f t="shared" si="0"/>
        <v>912</v>
      </c>
      <c r="C32" s="7" t="s">
        <v>1</v>
      </c>
      <c r="D32" s="7" t="s">
        <v>19</v>
      </c>
      <c r="E32" s="8" t="s">
        <v>46</v>
      </c>
      <c r="F32" s="9" t="s">
        <v>6</v>
      </c>
      <c r="G32" s="10" t="s">
        <v>8</v>
      </c>
      <c r="H32" s="10">
        <v>83309</v>
      </c>
    </row>
    <row r="33" spans="1:8" ht="33">
      <c r="A33" s="23" t="s">
        <v>9</v>
      </c>
      <c r="B33" s="6">
        <f>B31</f>
        <v>912</v>
      </c>
      <c r="C33" s="7" t="s">
        <v>1</v>
      </c>
      <c r="D33" s="7" t="s">
        <v>19</v>
      </c>
      <c r="E33" s="8" t="s">
        <v>42</v>
      </c>
      <c r="F33" s="9"/>
      <c r="G33" s="10"/>
      <c r="H33" s="25">
        <f>H34</f>
        <v>2557</v>
      </c>
    </row>
    <row r="34" spans="1:8" ht="16.5">
      <c r="A34" s="23" t="s">
        <v>47</v>
      </c>
      <c r="B34" s="6">
        <f t="shared" si="0"/>
        <v>912</v>
      </c>
      <c r="C34" s="7" t="s">
        <v>1</v>
      </c>
      <c r="D34" s="7" t="s">
        <v>19</v>
      </c>
      <c r="E34" s="8" t="s">
        <v>48</v>
      </c>
      <c r="F34" s="9"/>
      <c r="G34" s="10"/>
      <c r="H34" s="25">
        <f>H35</f>
        <v>2557</v>
      </c>
    </row>
    <row r="35" spans="1:8" ht="49.5">
      <c r="A35" s="23" t="s">
        <v>5</v>
      </c>
      <c r="B35" s="6">
        <f t="shared" si="0"/>
        <v>912</v>
      </c>
      <c r="C35" s="7" t="s">
        <v>1</v>
      </c>
      <c r="D35" s="7" t="s">
        <v>19</v>
      </c>
      <c r="E35" s="8" t="s">
        <v>48</v>
      </c>
      <c r="F35" s="9" t="s">
        <v>6</v>
      </c>
      <c r="G35" s="10"/>
      <c r="H35" s="10">
        <f>H36</f>
        <v>2557</v>
      </c>
    </row>
    <row r="36" spans="1:8" ht="49.5">
      <c r="A36" s="23" t="s">
        <v>7</v>
      </c>
      <c r="B36" s="6">
        <f t="shared" si="0"/>
        <v>912</v>
      </c>
      <c r="C36" s="7" t="s">
        <v>1</v>
      </c>
      <c r="D36" s="7" t="s">
        <v>19</v>
      </c>
      <c r="E36" s="8" t="s">
        <v>48</v>
      </c>
      <c r="F36" s="9" t="s">
        <v>6</v>
      </c>
      <c r="G36" s="10" t="s">
        <v>8</v>
      </c>
      <c r="H36" s="10">
        <f>219+30+2308</f>
        <v>2557</v>
      </c>
    </row>
    <row r="37" spans="1:8" ht="66">
      <c r="A37" s="23" t="s">
        <v>33</v>
      </c>
      <c r="B37" s="6">
        <f t="shared" si="0"/>
        <v>912</v>
      </c>
      <c r="C37" s="7" t="s">
        <v>1</v>
      </c>
      <c r="D37" s="7" t="s">
        <v>19</v>
      </c>
      <c r="E37" s="8" t="s">
        <v>34</v>
      </c>
      <c r="F37" s="9"/>
      <c r="G37" s="10"/>
      <c r="H37" s="25">
        <f>H38</f>
        <v>0</v>
      </c>
    </row>
    <row r="38" spans="1:8" ht="33">
      <c r="A38" s="23" t="s">
        <v>9</v>
      </c>
      <c r="B38" s="6">
        <f t="shared" si="0"/>
        <v>912</v>
      </c>
      <c r="C38" s="7" t="s">
        <v>1</v>
      </c>
      <c r="D38" s="7" t="s">
        <v>19</v>
      </c>
      <c r="E38" s="8" t="s">
        <v>35</v>
      </c>
      <c r="F38" s="9"/>
      <c r="G38" s="10"/>
      <c r="H38" s="25">
        <f>H39</f>
        <v>0</v>
      </c>
    </row>
    <row r="39" spans="1:8" ht="16.5">
      <c r="A39" s="23" t="s">
        <v>63</v>
      </c>
      <c r="B39" s="6">
        <f t="shared" si="0"/>
        <v>912</v>
      </c>
      <c r="C39" s="7" t="s">
        <v>1</v>
      </c>
      <c r="D39" s="7" t="s">
        <v>19</v>
      </c>
      <c r="E39" s="8" t="s">
        <v>64</v>
      </c>
      <c r="F39" s="9"/>
      <c r="G39" s="10"/>
      <c r="H39" s="25">
        <f>H40</f>
        <v>0</v>
      </c>
    </row>
    <row r="40" spans="1:8" ht="33">
      <c r="A40" s="23" t="s">
        <v>57</v>
      </c>
      <c r="B40" s="6">
        <f t="shared" si="0"/>
        <v>912</v>
      </c>
      <c r="C40" s="7" t="s">
        <v>1</v>
      </c>
      <c r="D40" s="7" t="s">
        <v>19</v>
      </c>
      <c r="E40" s="8" t="s">
        <v>65</v>
      </c>
      <c r="F40" s="9"/>
      <c r="G40" s="10"/>
      <c r="H40" s="25">
        <f>H41</f>
        <v>0</v>
      </c>
    </row>
    <row r="41" spans="1:8" ht="49.5">
      <c r="A41" s="23" t="s">
        <v>5</v>
      </c>
      <c r="B41" s="6">
        <f t="shared" si="0"/>
        <v>912</v>
      </c>
      <c r="C41" s="7" t="s">
        <v>1</v>
      </c>
      <c r="D41" s="7" t="s">
        <v>19</v>
      </c>
      <c r="E41" s="8" t="s">
        <v>65</v>
      </c>
      <c r="F41" s="9" t="s">
        <v>6</v>
      </c>
      <c r="G41" s="10"/>
      <c r="H41" s="10">
        <f>H42</f>
        <v>0</v>
      </c>
    </row>
    <row r="42" spans="1:8" ht="49.5">
      <c r="A42" s="23" t="s">
        <v>7</v>
      </c>
      <c r="B42" s="6">
        <f t="shared" si="0"/>
        <v>912</v>
      </c>
      <c r="C42" s="7" t="s">
        <v>1</v>
      </c>
      <c r="D42" s="7" t="s">
        <v>19</v>
      </c>
      <c r="E42" s="8" t="s">
        <v>65</v>
      </c>
      <c r="F42" s="9" t="s">
        <v>6</v>
      </c>
      <c r="G42" s="10" t="s">
        <v>8</v>
      </c>
      <c r="H42" s="10"/>
    </row>
    <row r="43" spans="1:8" ht="66">
      <c r="A43" s="26" t="s">
        <v>11</v>
      </c>
      <c r="B43" s="6">
        <f>B35</f>
        <v>912</v>
      </c>
      <c r="C43" s="7" t="s">
        <v>1</v>
      </c>
      <c r="D43" s="7" t="s">
        <v>19</v>
      </c>
      <c r="E43" s="11" t="s">
        <v>12</v>
      </c>
      <c r="F43" s="12"/>
      <c r="G43" s="10"/>
      <c r="H43" s="10">
        <f>H44</f>
        <v>12044</v>
      </c>
    </row>
    <row r="44" spans="1:8" ht="33">
      <c r="A44" s="26" t="s">
        <v>13</v>
      </c>
      <c r="B44" s="6">
        <f>B36</f>
        <v>912</v>
      </c>
      <c r="C44" s="7" t="s">
        <v>1</v>
      </c>
      <c r="D44" s="7" t="s">
        <v>19</v>
      </c>
      <c r="E44" s="11" t="s">
        <v>14</v>
      </c>
      <c r="F44" s="12"/>
      <c r="G44" s="10"/>
      <c r="H44" s="10">
        <f>H45</f>
        <v>12044</v>
      </c>
    </row>
    <row r="45" spans="1:8" ht="148.5">
      <c r="A45" s="26" t="s">
        <v>15</v>
      </c>
      <c r="B45" s="6">
        <f>B43</f>
        <v>912</v>
      </c>
      <c r="C45" s="7" t="s">
        <v>1</v>
      </c>
      <c r="D45" s="7" t="s">
        <v>19</v>
      </c>
      <c r="E45" s="11" t="s">
        <v>16</v>
      </c>
      <c r="F45" s="12"/>
      <c r="G45" s="10"/>
      <c r="H45" s="10">
        <f>H46</f>
        <v>12044</v>
      </c>
    </row>
    <row r="46" spans="1:8" ht="49.5">
      <c r="A46" s="26" t="s">
        <v>5</v>
      </c>
      <c r="B46" s="6">
        <f>B44</f>
        <v>912</v>
      </c>
      <c r="C46" s="7" t="s">
        <v>1</v>
      </c>
      <c r="D46" s="7" t="s">
        <v>19</v>
      </c>
      <c r="E46" s="11" t="s">
        <v>16</v>
      </c>
      <c r="F46" s="12" t="s">
        <v>6</v>
      </c>
      <c r="G46" s="10"/>
      <c r="H46" s="10">
        <f>H47</f>
        <v>12044</v>
      </c>
    </row>
    <row r="47" spans="1:8" ht="49.5">
      <c r="A47" s="23" t="s">
        <v>7</v>
      </c>
      <c r="B47" s="6">
        <f>B46</f>
        <v>912</v>
      </c>
      <c r="C47" s="7" t="s">
        <v>1</v>
      </c>
      <c r="D47" s="7" t="s">
        <v>19</v>
      </c>
      <c r="E47" s="11" t="s">
        <v>16</v>
      </c>
      <c r="F47" s="12" t="s">
        <v>6</v>
      </c>
      <c r="G47" s="10">
        <v>241</v>
      </c>
      <c r="H47" s="10">
        <v>12044</v>
      </c>
    </row>
    <row r="48" spans="1:8" ht="18.75">
      <c r="A48" s="21" t="s">
        <v>49</v>
      </c>
      <c r="B48" s="1">
        <v>912</v>
      </c>
      <c r="C48" s="2" t="s">
        <v>50</v>
      </c>
      <c r="D48" s="2" t="s">
        <v>23</v>
      </c>
      <c r="E48" s="3"/>
      <c r="F48" s="4"/>
      <c r="G48" s="5"/>
      <c r="H48" s="22">
        <f>H49+H76+H82</f>
        <v>424765</v>
      </c>
    </row>
    <row r="49" spans="1:8" ht="33">
      <c r="A49" s="23" t="s">
        <v>38</v>
      </c>
      <c r="B49" s="6">
        <f aca="true" t="shared" si="2" ref="B49:B112">B48</f>
        <v>912</v>
      </c>
      <c r="C49" s="7" t="s">
        <v>50</v>
      </c>
      <c r="D49" s="7" t="s">
        <v>23</v>
      </c>
      <c r="E49" s="8" t="s">
        <v>39</v>
      </c>
      <c r="F49" s="9"/>
      <c r="G49" s="10"/>
      <c r="H49" s="24">
        <f>H50+H63</f>
        <v>262936</v>
      </c>
    </row>
    <row r="50" spans="1:8" ht="33">
      <c r="A50" s="23" t="s">
        <v>3</v>
      </c>
      <c r="B50" s="6">
        <f t="shared" si="2"/>
        <v>912</v>
      </c>
      <c r="C50" s="7" t="s">
        <v>50</v>
      </c>
      <c r="D50" s="7" t="s">
        <v>23</v>
      </c>
      <c r="E50" s="8" t="s">
        <v>40</v>
      </c>
      <c r="F50" s="9"/>
      <c r="G50" s="10"/>
      <c r="H50" s="25">
        <f>H51++H54+H57+H60</f>
        <v>258734</v>
      </c>
    </row>
    <row r="51" spans="1:8" ht="33">
      <c r="A51" s="23" t="s">
        <v>51</v>
      </c>
      <c r="B51" s="6">
        <f t="shared" si="2"/>
        <v>912</v>
      </c>
      <c r="C51" s="7" t="s">
        <v>50</v>
      </c>
      <c r="D51" s="7" t="s">
        <v>23</v>
      </c>
      <c r="E51" s="8" t="s">
        <v>52</v>
      </c>
      <c r="F51" s="9"/>
      <c r="G51" s="10"/>
      <c r="H51" s="25">
        <f>H52</f>
        <v>56896</v>
      </c>
    </row>
    <row r="52" spans="1:8" ht="49.5">
      <c r="A52" s="23" t="s">
        <v>5</v>
      </c>
      <c r="B52" s="6">
        <f t="shared" si="2"/>
        <v>912</v>
      </c>
      <c r="C52" s="7" t="s">
        <v>50</v>
      </c>
      <c r="D52" s="7" t="s">
        <v>23</v>
      </c>
      <c r="E52" s="8" t="s">
        <v>52</v>
      </c>
      <c r="F52" s="9" t="s">
        <v>6</v>
      </c>
      <c r="G52" s="10"/>
      <c r="H52" s="10">
        <f>H53</f>
        <v>56896</v>
      </c>
    </row>
    <row r="53" spans="1:8" ht="49.5">
      <c r="A53" s="23" t="s">
        <v>7</v>
      </c>
      <c r="B53" s="6">
        <f t="shared" si="2"/>
        <v>912</v>
      </c>
      <c r="C53" s="7" t="s">
        <v>50</v>
      </c>
      <c r="D53" s="7" t="s">
        <v>23</v>
      </c>
      <c r="E53" s="8" t="s">
        <v>52</v>
      </c>
      <c r="F53" s="9" t="s">
        <v>6</v>
      </c>
      <c r="G53" s="10" t="s">
        <v>8</v>
      </c>
      <c r="H53" s="10">
        <f>10050+46846</f>
        <v>56896</v>
      </c>
    </row>
    <row r="54" spans="1:8" ht="16.5">
      <c r="A54" s="23" t="s">
        <v>53</v>
      </c>
      <c r="B54" s="6">
        <f t="shared" si="2"/>
        <v>912</v>
      </c>
      <c r="C54" s="7" t="s">
        <v>50</v>
      </c>
      <c r="D54" s="7" t="s">
        <v>23</v>
      </c>
      <c r="E54" s="8" t="s">
        <v>54</v>
      </c>
      <c r="F54" s="9"/>
      <c r="G54" s="10"/>
      <c r="H54" s="25">
        <f>H55</f>
        <v>20308</v>
      </c>
    </row>
    <row r="55" spans="1:8" ht="49.5">
      <c r="A55" s="23" t="s">
        <v>5</v>
      </c>
      <c r="B55" s="6">
        <f t="shared" si="2"/>
        <v>912</v>
      </c>
      <c r="C55" s="7" t="s">
        <v>50</v>
      </c>
      <c r="D55" s="7" t="s">
        <v>23</v>
      </c>
      <c r="E55" s="8" t="s">
        <v>54</v>
      </c>
      <c r="F55" s="9" t="s">
        <v>6</v>
      </c>
      <c r="G55" s="10"/>
      <c r="H55" s="10">
        <f>H56</f>
        <v>20308</v>
      </c>
    </row>
    <row r="56" spans="1:8" ht="49.5">
      <c r="A56" s="23" t="s">
        <v>7</v>
      </c>
      <c r="B56" s="6">
        <f t="shared" si="2"/>
        <v>912</v>
      </c>
      <c r="C56" s="7" t="s">
        <v>50</v>
      </c>
      <c r="D56" s="7" t="s">
        <v>23</v>
      </c>
      <c r="E56" s="8" t="s">
        <v>54</v>
      </c>
      <c r="F56" s="9" t="s">
        <v>6</v>
      </c>
      <c r="G56" s="10" t="s">
        <v>8</v>
      </c>
      <c r="H56" s="10">
        <v>20308</v>
      </c>
    </row>
    <row r="57" spans="1:8" ht="16.5">
      <c r="A57" s="23" t="s">
        <v>55</v>
      </c>
      <c r="B57" s="6">
        <f t="shared" si="2"/>
        <v>912</v>
      </c>
      <c r="C57" s="7" t="s">
        <v>50</v>
      </c>
      <c r="D57" s="7" t="s">
        <v>23</v>
      </c>
      <c r="E57" s="8" t="s">
        <v>56</v>
      </c>
      <c r="F57" s="9"/>
      <c r="G57" s="10"/>
      <c r="H57" s="25">
        <f>H58</f>
        <v>82287</v>
      </c>
    </row>
    <row r="58" spans="1:8" ht="49.5">
      <c r="A58" s="23" t="s">
        <v>5</v>
      </c>
      <c r="B58" s="6">
        <f t="shared" si="2"/>
        <v>912</v>
      </c>
      <c r="C58" s="7" t="s">
        <v>50</v>
      </c>
      <c r="D58" s="7" t="s">
        <v>23</v>
      </c>
      <c r="E58" s="8" t="s">
        <v>56</v>
      </c>
      <c r="F58" s="9" t="s">
        <v>6</v>
      </c>
      <c r="G58" s="10"/>
      <c r="H58" s="10">
        <f>H59</f>
        <v>82287</v>
      </c>
    </row>
    <row r="59" spans="1:8" ht="49.5">
      <c r="A59" s="23" t="s">
        <v>7</v>
      </c>
      <c r="B59" s="6">
        <f t="shared" si="2"/>
        <v>912</v>
      </c>
      <c r="C59" s="7" t="s">
        <v>50</v>
      </c>
      <c r="D59" s="7" t="s">
        <v>23</v>
      </c>
      <c r="E59" s="8" t="s">
        <v>56</v>
      </c>
      <c r="F59" s="9" t="s">
        <v>6</v>
      </c>
      <c r="G59" s="10" t="s">
        <v>8</v>
      </c>
      <c r="H59" s="10">
        <v>82287</v>
      </c>
    </row>
    <row r="60" spans="1:8" ht="33">
      <c r="A60" s="23" t="s">
        <v>57</v>
      </c>
      <c r="B60" s="6">
        <f t="shared" si="2"/>
        <v>912</v>
      </c>
      <c r="C60" s="7" t="s">
        <v>50</v>
      </c>
      <c r="D60" s="7" t="s">
        <v>23</v>
      </c>
      <c r="E60" s="8" t="s">
        <v>58</v>
      </c>
      <c r="F60" s="9"/>
      <c r="G60" s="10"/>
      <c r="H60" s="25">
        <f>H61</f>
        <v>99243</v>
      </c>
    </row>
    <row r="61" spans="1:8" ht="49.5">
      <c r="A61" s="23" t="s">
        <v>5</v>
      </c>
      <c r="B61" s="6">
        <f t="shared" si="2"/>
        <v>912</v>
      </c>
      <c r="C61" s="7" t="s">
        <v>50</v>
      </c>
      <c r="D61" s="7" t="s">
        <v>23</v>
      </c>
      <c r="E61" s="8" t="s">
        <v>58</v>
      </c>
      <c r="F61" s="9" t="s">
        <v>6</v>
      </c>
      <c r="G61" s="10"/>
      <c r="H61" s="10">
        <f>H62</f>
        <v>99243</v>
      </c>
    </row>
    <row r="62" spans="1:8" ht="49.5">
      <c r="A62" s="23" t="s">
        <v>7</v>
      </c>
      <c r="B62" s="6">
        <f t="shared" si="2"/>
        <v>912</v>
      </c>
      <c r="C62" s="7" t="s">
        <v>50</v>
      </c>
      <c r="D62" s="7" t="s">
        <v>23</v>
      </c>
      <c r="E62" s="8" t="s">
        <v>58</v>
      </c>
      <c r="F62" s="9" t="s">
        <v>6</v>
      </c>
      <c r="G62" s="10">
        <v>241</v>
      </c>
      <c r="H62" s="10">
        <f>62119+37124</f>
        <v>99243</v>
      </c>
    </row>
    <row r="63" spans="1:8" ht="33">
      <c r="A63" s="23" t="s">
        <v>9</v>
      </c>
      <c r="B63" s="6">
        <f t="shared" si="2"/>
        <v>912</v>
      </c>
      <c r="C63" s="7" t="s">
        <v>50</v>
      </c>
      <c r="D63" s="7" t="s">
        <v>23</v>
      </c>
      <c r="E63" s="8" t="s">
        <v>42</v>
      </c>
      <c r="F63" s="9"/>
      <c r="G63" s="10"/>
      <c r="H63" s="24">
        <f>H64+H67+H70+H73</f>
        <v>4202</v>
      </c>
    </row>
    <row r="64" spans="1:8" ht="33">
      <c r="A64" s="23" t="s">
        <v>51</v>
      </c>
      <c r="B64" s="6">
        <f t="shared" si="2"/>
        <v>912</v>
      </c>
      <c r="C64" s="7" t="s">
        <v>50</v>
      </c>
      <c r="D64" s="7" t="s">
        <v>23</v>
      </c>
      <c r="E64" s="8" t="s">
        <v>59</v>
      </c>
      <c r="F64" s="9"/>
      <c r="G64" s="10"/>
      <c r="H64" s="25">
        <f>H65</f>
        <v>3703</v>
      </c>
    </row>
    <row r="65" spans="1:8" ht="49.5">
      <c r="A65" s="23" t="s">
        <v>5</v>
      </c>
      <c r="B65" s="6">
        <f t="shared" si="2"/>
        <v>912</v>
      </c>
      <c r="C65" s="7" t="s">
        <v>50</v>
      </c>
      <c r="D65" s="7" t="s">
        <v>23</v>
      </c>
      <c r="E65" s="8" t="s">
        <v>59</v>
      </c>
      <c r="F65" s="9" t="s">
        <v>6</v>
      </c>
      <c r="G65" s="10"/>
      <c r="H65" s="10">
        <f>H66</f>
        <v>3703</v>
      </c>
    </row>
    <row r="66" spans="1:8" ht="49.5">
      <c r="A66" s="23" t="s">
        <v>7</v>
      </c>
      <c r="B66" s="6">
        <f t="shared" si="2"/>
        <v>912</v>
      </c>
      <c r="C66" s="7" t="s">
        <v>50</v>
      </c>
      <c r="D66" s="7" t="s">
        <v>23</v>
      </c>
      <c r="E66" s="8" t="s">
        <v>59</v>
      </c>
      <c r="F66" s="9" t="s">
        <v>6</v>
      </c>
      <c r="G66" s="10" t="s">
        <v>8</v>
      </c>
      <c r="H66" s="10">
        <f>1363+2316+6+18</f>
        <v>3703</v>
      </c>
    </row>
    <row r="67" spans="1:8" ht="16.5">
      <c r="A67" s="23" t="s">
        <v>53</v>
      </c>
      <c r="B67" s="6">
        <f t="shared" si="2"/>
        <v>912</v>
      </c>
      <c r="C67" s="7" t="s">
        <v>50</v>
      </c>
      <c r="D67" s="7" t="s">
        <v>23</v>
      </c>
      <c r="E67" s="8" t="s">
        <v>60</v>
      </c>
      <c r="F67" s="9"/>
      <c r="G67" s="10"/>
      <c r="H67" s="25">
        <f>H68</f>
        <v>51</v>
      </c>
    </row>
    <row r="68" spans="1:8" ht="49.5">
      <c r="A68" s="23" t="s">
        <v>5</v>
      </c>
      <c r="B68" s="6">
        <f t="shared" si="2"/>
        <v>912</v>
      </c>
      <c r="C68" s="7" t="s">
        <v>50</v>
      </c>
      <c r="D68" s="7" t="s">
        <v>23</v>
      </c>
      <c r="E68" s="8" t="s">
        <v>60</v>
      </c>
      <c r="F68" s="9" t="s">
        <v>6</v>
      </c>
      <c r="G68" s="10"/>
      <c r="H68" s="10">
        <f>H69</f>
        <v>51</v>
      </c>
    </row>
    <row r="69" spans="1:8" ht="49.5">
      <c r="A69" s="23" t="s">
        <v>7</v>
      </c>
      <c r="B69" s="6">
        <f t="shared" si="2"/>
        <v>912</v>
      </c>
      <c r="C69" s="7" t="s">
        <v>50</v>
      </c>
      <c r="D69" s="7" t="s">
        <v>23</v>
      </c>
      <c r="E69" s="8" t="s">
        <v>60</v>
      </c>
      <c r="F69" s="9" t="s">
        <v>6</v>
      </c>
      <c r="G69" s="10" t="s">
        <v>8</v>
      </c>
      <c r="H69" s="10">
        <f>20+31</f>
        <v>51</v>
      </c>
    </row>
    <row r="70" spans="1:8" ht="16.5">
      <c r="A70" s="23" t="s">
        <v>55</v>
      </c>
      <c r="B70" s="6">
        <f t="shared" si="2"/>
        <v>912</v>
      </c>
      <c r="C70" s="7" t="s">
        <v>50</v>
      </c>
      <c r="D70" s="7" t="s">
        <v>23</v>
      </c>
      <c r="E70" s="8" t="s">
        <v>61</v>
      </c>
      <c r="F70" s="9"/>
      <c r="G70" s="10"/>
      <c r="H70" s="25">
        <f>H71</f>
        <v>206</v>
      </c>
    </row>
    <row r="71" spans="1:8" ht="49.5">
      <c r="A71" s="23" t="s">
        <v>5</v>
      </c>
      <c r="B71" s="6">
        <f t="shared" si="2"/>
        <v>912</v>
      </c>
      <c r="C71" s="7" t="s">
        <v>50</v>
      </c>
      <c r="D71" s="7" t="s">
        <v>23</v>
      </c>
      <c r="E71" s="8" t="s">
        <v>61</v>
      </c>
      <c r="F71" s="9" t="s">
        <v>6</v>
      </c>
      <c r="G71" s="10"/>
      <c r="H71" s="10">
        <f>H72</f>
        <v>206</v>
      </c>
    </row>
    <row r="72" spans="1:8" ht="49.5">
      <c r="A72" s="23" t="s">
        <v>7</v>
      </c>
      <c r="B72" s="6">
        <f t="shared" si="2"/>
        <v>912</v>
      </c>
      <c r="C72" s="7" t="s">
        <v>50</v>
      </c>
      <c r="D72" s="7" t="s">
        <v>23</v>
      </c>
      <c r="E72" s="8" t="s">
        <v>61</v>
      </c>
      <c r="F72" s="9" t="s">
        <v>6</v>
      </c>
      <c r="G72" s="10" t="s">
        <v>8</v>
      </c>
      <c r="H72" s="10">
        <f>131+75</f>
        <v>206</v>
      </c>
    </row>
    <row r="73" spans="1:8" ht="33">
      <c r="A73" s="23" t="s">
        <v>57</v>
      </c>
      <c r="B73" s="6">
        <f t="shared" si="2"/>
        <v>912</v>
      </c>
      <c r="C73" s="7" t="s">
        <v>50</v>
      </c>
      <c r="D73" s="7" t="s">
        <v>23</v>
      </c>
      <c r="E73" s="8" t="s">
        <v>62</v>
      </c>
      <c r="F73" s="9"/>
      <c r="G73" s="10"/>
      <c r="H73" s="25">
        <f>H74</f>
        <v>242</v>
      </c>
    </row>
    <row r="74" spans="1:8" ht="49.5">
      <c r="A74" s="23" t="s">
        <v>5</v>
      </c>
      <c r="B74" s="6">
        <f t="shared" si="2"/>
        <v>912</v>
      </c>
      <c r="C74" s="7" t="s">
        <v>50</v>
      </c>
      <c r="D74" s="7" t="s">
        <v>23</v>
      </c>
      <c r="E74" s="8" t="s">
        <v>62</v>
      </c>
      <c r="F74" s="9" t="s">
        <v>6</v>
      </c>
      <c r="G74" s="10"/>
      <c r="H74" s="10">
        <f>H75</f>
        <v>242</v>
      </c>
    </row>
    <row r="75" spans="1:8" ht="49.5">
      <c r="A75" s="23" t="s">
        <v>7</v>
      </c>
      <c r="B75" s="6">
        <f t="shared" si="2"/>
        <v>912</v>
      </c>
      <c r="C75" s="7" t="s">
        <v>50</v>
      </c>
      <c r="D75" s="7" t="s">
        <v>23</v>
      </c>
      <c r="E75" s="8" t="s">
        <v>62</v>
      </c>
      <c r="F75" s="9" t="s">
        <v>6</v>
      </c>
      <c r="G75" s="10" t="s">
        <v>8</v>
      </c>
      <c r="H75" s="10">
        <f>71+50+85+36</f>
        <v>242</v>
      </c>
    </row>
    <row r="76" spans="1:8" ht="66">
      <c r="A76" s="23" t="s">
        <v>33</v>
      </c>
      <c r="B76" s="6">
        <f t="shared" si="2"/>
        <v>912</v>
      </c>
      <c r="C76" s="7" t="s">
        <v>50</v>
      </c>
      <c r="D76" s="7" t="s">
        <v>23</v>
      </c>
      <c r="E76" s="8" t="s">
        <v>34</v>
      </c>
      <c r="F76" s="9"/>
      <c r="G76" s="10"/>
      <c r="H76" s="25">
        <f>H77</f>
        <v>0</v>
      </c>
    </row>
    <row r="77" spans="1:8" ht="33">
      <c r="A77" s="23" t="s">
        <v>9</v>
      </c>
      <c r="B77" s="6">
        <f t="shared" si="2"/>
        <v>912</v>
      </c>
      <c r="C77" s="7" t="s">
        <v>50</v>
      </c>
      <c r="D77" s="7" t="s">
        <v>23</v>
      </c>
      <c r="E77" s="8" t="s">
        <v>35</v>
      </c>
      <c r="F77" s="9"/>
      <c r="G77" s="10"/>
      <c r="H77" s="25">
        <f>H78</f>
        <v>0</v>
      </c>
    </row>
    <row r="78" spans="1:8" ht="16.5">
      <c r="A78" s="23" t="s">
        <v>63</v>
      </c>
      <c r="B78" s="6">
        <f t="shared" si="2"/>
        <v>912</v>
      </c>
      <c r="C78" s="7" t="s">
        <v>50</v>
      </c>
      <c r="D78" s="7" t="s">
        <v>23</v>
      </c>
      <c r="E78" s="8" t="s">
        <v>64</v>
      </c>
      <c r="F78" s="9"/>
      <c r="G78" s="10"/>
      <c r="H78" s="25">
        <f>H79</f>
        <v>0</v>
      </c>
    </row>
    <row r="79" spans="1:8" ht="33">
      <c r="A79" s="23" t="s">
        <v>57</v>
      </c>
      <c r="B79" s="6">
        <f t="shared" si="2"/>
        <v>912</v>
      </c>
      <c r="C79" s="7" t="s">
        <v>50</v>
      </c>
      <c r="D79" s="7" t="s">
        <v>23</v>
      </c>
      <c r="E79" s="8" t="s">
        <v>65</v>
      </c>
      <c r="F79" s="9"/>
      <c r="G79" s="10"/>
      <c r="H79" s="25">
        <f>H80</f>
        <v>0</v>
      </c>
    </row>
    <row r="80" spans="1:8" ht="49.5">
      <c r="A80" s="23" t="s">
        <v>5</v>
      </c>
      <c r="B80" s="6">
        <f t="shared" si="2"/>
        <v>912</v>
      </c>
      <c r="C80" s="7" t="s">
        <v>50</v>
      </c>
      <c r="D80" s="7" t="s">
        <v>23</v>
      </c>
      <c r="E80" s="8" t="s">
        <v>65</v>
      </c>
      <c r="F80" s="9" t="s">
        <v>6</v>
      </c>
      <c r="G80" s="10"/>
      <c r="H80" s="10">
        <f>H81</f>
        <v>0</v>
      </c>
    </row>
    <row r="81" spans="1:8" ht="49.5">
      <c r="A81" s="23" t="s">
        <v>7</v>
      </c>
      <c r="B81" s="6">
        <f t="shared" si="2"/>
        <v>912</v>
      </c>
      <c r="C81" s="7" t="s">
        <v>50</v>
      </c>
      <c r="D81" s="7" t="s">
        <v>23</v>
      </c>
      <c r="E81" s="8" t="s">
        <v>65</v>
      </c>
      <c r="F81" s="9" t="s">
        <v>6</v>
      </c>
      <c r="G81" s="10" t="s">
        <v>8</v>
      </c>
      <c r="H81" s="10"/>
    </row>
    <row r="82" spans="1:8" ht="66">
      <c r="A82" s="26" t="s">
        <v>11</v>
      </c>
      <c r="B82" s="6">
        <f>B80</f>
        <v>912</v>
      </c>
      <c r="C82" s="7" t="s">
        <v>50</v>
      </c>
      <c r="D82" s="7" t="s">
        <v>23</v>
      </c>
      <c r="E82" s="11" t="s">
        <v>12</v>
      </c>
      <c r="F82" s="12"/>
      <c r="G82" s="10"/>
      <c r="H82" s="10">
        <f>H83</f>
        <v>161829</v>
      </c>
    </row>
    <row r="83" spans="1:8" ht="33">
      <c r="A83" s="26" t="s">
        <v>13</v>
      </c>
      <c r="B83" s="6">
        <f>B81</f>
        <v>912</v>
      </c>
      <c r="C83" s="7" t="s">
        <v>50</v>
      </c>
      <c r="D83" s="7" t="s">
        <v>23</v>
      </c>
      <c r="E83" s="11" t="s">
        <v>14</v>
      </c>
      <c r="F83" s="12"/>
      <c r="G83" s="10"/>
      <c r="H83" s="10">
        <f>H84</f>
        <v>161829</v>
      </c>
    </row>
    <row r="84" spans="1:8" ht="148.5">
      <c r="A84" s="26" t="s">
        <v>15</v>
      </c>
      <c r="B84" s="6">
        <f>B82</f>
        <v>912</v>
      </c>
      <c r="C84" s="7" t="s">
        <v>50</v>
      </c>
      <c r="D84" s="7" t="s">
        <v>23</v>
      </c>
      <c r="E84" s="11" t="s">
        <v>16</v>
      </c>
      <c r="F84" s="12"/>
      <c r="G84" s="10"/>
      <c r="H84" s="10">
        <f>H85</f>
        <v>161829</v>
      </c>
    </row>
    <row r="85" spans="1:8" ht="49.5">
      <c r="A85" s="26" t="s">
        <v>5</v>
      </c>
      <c r="B85" s="6">
        <f>B83</f>
        <v>912</v>
      </c>
      <c r="C85" s="7" t="s">
        <v>50</v>
      </c>
      <c r="D85" s="7" t="s">
        <v>23</v>
      </c>
      <c r="E85" s="11" t="s">
        <v>16</v>
      </c>
      <c r="F85" s="12" t="s">
        <v>6</v>
      </c>
      <c r="G85" s="10"/>
      <c r="H85" s="10">
        <f>H86</f>
        <v>161829</v>
      </c>
    </row>
    <row r="86" spans="1:8" ht="49.5">
      <c r="A86" s="23" t="s">
        <v>7</v>
      </c>
      <c r="B86" s="6">
        <f>B85</f>
        <v>912</v>
      </c>
      <c r="C86" s="7" t="s">
        <v>50</v>
      </c>
      <c r="D86" s="7" t="s">
        <v>23</v>
      </c>
      <c r="E86" s="11" t="s">
        <v>16</v>
      </c>
      <c r="F86" s="12" t="s">
        <v>6</v>
      </c>
      <c r="G86" s="10">
        <v>241</v>
      </c>
      <c r="H86" s="10">
        <f>116928+44901</f>
        <v>161829</v>
      </c>
    </row>
    <row r="87" spans="1:8" ht="16.5">
      <c r="A87" s="23"/>
      <c r="B87" s="6"/>
      <c r="C87" s="7"/>
      <c r="D87" s="7"/>
      <c r="E87" s="8"/>
      <c r="F87" s="9"/>
      <c r="G87" s="10"/>
      <c r="H87" s="10"/>
    </row>
    <row r="88" spans="1:8" ht="37.5">
      <c r="A88" s="21" t="s">
        <v>66</v>
      </c>
      <c r="B88" s="13">
        <v>912</v>
      </c>
      <c r="C88" s="2" t="s">
        <v>50</v>
      </c>
      <c r="D88" s="2" t="s">
        <v>67</v>
      </c>
      <c r="E88" s="8"/>
      <c r="F88" s="9"/>
      <c r="G88" s="10"/>
      <c r="H88" s="22">
        <f>H89</f>
        <v>107</v>
      </c>
    </row>
    <row r="89" spans="1:8" ht="33">
      <c r="A89" s="23" t="s">
        <v>38</v>
      </c>
      <c r="B89" s="6">
        <f t="shared" si="2"/>
        <v>912</v>
      </c>
      <c r="C89" s="7" t="s">
        <v>50</v>
      </c>
      <c r="D89" s="7" t="s">
        <v>67</v>
      </c>
      <c r="E89" s="8" t="s">
        <v>39</v>
      </c>
      <c r="F89" s="9"/>
      <c r="G89" s="10"/>
      <c r="H89" s="25">
        <f>H91</f>
        <v>107</v>
      </c>
    </row>
    <row r="90" spans="1:8" ht="33">
      <c r="A90" s="23" t="s">
        <v>9</v>
      </c>
      <c r="B90" s="6">
        <f t="shared" si="2"/>
        <v>912</v>
      </c>
      <c r="C90" s="7" t="s">
        <v>50</v>
      </c>
      <c r="D90" s="7" t="s">
        <v>67</v>
      </c>
      <c r="E90" s="8" t="s">
        <v>42</v>
      </c>
      <c r="F90" s="9"/>
      <c r="G90" s="10"/>
      <c r="H90" s="25">
        <f>H91</f>
        <v>107</v>
      </c>
    </row>
    <row r="91" spans="1:8" ht="33">
      <c r="A91" s="23" t="s">
        <v>68</v>
      </c>
      <c r="B91" s="6">
        <f t="shared" si="2"/>
        <v>912</v>
      </c>
      <c r="C91" s="7" t="s">
        <v>50</v>
      </c>
      <c r="D91" s="7" t="s">
        <v>67</v>
      </c>
      <c r="E91" s="8" t="s">
        <v>76</v>
      </c>
      <c r="F91" s="9"/>
      <c r="G91" s="10"/>
      <c r="H91" s="25">
        <f>H92</f>
        <v>107</v>
      </c>
    </row>
    <row r="92" spans="1:8" ht="49.5">
      <c r="A92" s="23" t="s">
        <v>69</v>
      </c>
      <c r="B92" s="6">
        <f t="shared" si="2"/>
        <v>912</v>
      </c>
      <c r="C92" s="7" t="s">
        <v>50</v>
      </c>
      <c r="D92" s="7" t="s">
        <v>67</v>
      </c>
      <c r="E92" s="8" t="s">
        <v>77</v>
      </c>
      <c r="F92" s="9"/>
      <c r="G92" s="10"/>
      <c r="H92" s="25">
        <f>H93</f>
        <v>107</v>
      </c>
    </row>
    <row r="93" spans="1:8" ht="33">
      <c r="A93" s="23" t="s">
        <v>31</v>
      </c>
      <c r="B93" s="6">
        <f>B92</f>
        <v>912</v>
      </c>
      <c r="C93" s="7" t="s">
        <v>50</v>
      </c>
      <c r="D93" s="7" t="s">
        <v>67</v>
      </c>
      <c r="E93" s="8" t="s">
        <v>77</v>
      </c>
      <c r="F93" s="9" t="s">
        <v>32</v>
      </c>
      <c r="G93" s="10"/>
      <c r="H93" s="10">
        <f>SUM(H94:H96)</f>
        <v>107</v>
      </c>
    </row>
    <row r="94" spans="1:8" ht="16.5">
      <c r="A94" s="27" t="s">
        <v>81</v>
      </c>
      <c r="B94" s="6">
        <f t="shared" si="2"/>
        <v>912</v>
      </c>
      <c r="C94" s="7" t="s">
        <v>50</v>
      </c>
      <c r="D94" s="7" t="s">
        <v>67</v>
      </c>
      <c r="E94" s="8" t="s">
        <v>77</v>
      </c>
      <c r="F94" s="9" t="s">
        <v>32</v>
      </c>
      <c r="G94" s="9" t="s">
        <v>78</v>
      </c>
      <c r="H94" s="10">
        <v>47</v>
      </c>
    </row>
    <row r="95" spans="1:8" ht="16.5">
      <c r="A95" s="23" t="s">
        <v>82</v>
      </c>
      <c r="B95" s="6">
        <f t="shared" si="2"/>
        <v>912</v>
      </c>
      <c r="C95" s="7" t="s">
        <v>50</v>
      </c>
      <c r="D95" s="7" t="s">
        <v>67</v>
      </c>
      <c r="E95" s="8" t="s">
        <v>77</v>
      </c>
      <c r="F95" s="9" t="s">
        <v>32</v>
      </c>
      <c r="G95" s="9" t="s">
        <v>79</v>
      </c>
      <c r="H95" s="10">
        <v>50</v>
      </c>
    </row>
    <row r="96" spans="1:8" ht="33">
      <c r="A96" s="28" t="s">
        <v>83</v>
      </c>
      <c r="B96" s="6">
        <f t="shared" si="2"/>
        <v>912</v>
      </c>
      <c r="C96" s="7" t="s">
        <v>50</v>
      </c>
      <c r="D96" s="7" t="s">
        <v>67</v>
      </c>
      <c r="E96" s="8" t="s">
        <v>77</v>
      </c>
      <c r="F96" s="9" t="s">
        <v>32</v>
      </c>
      <c r="G96" s="9" t="s">
        <v>80</v>
      </c>
      <c r="H96" s="10">
        <v>10</v>
      </c>
    </row>
    <row r="97" spans="1:8" ht="37.5">
      <c r="A97" s="21" t="s">
        <v>17</v>
      </c>
      <c r="B97" s="13">
        <f>B93</f>
        <v>912</v>
      </c>
      <c r="C97" s="2" t="s">
        <v>18</v>
      </c>
      <c r="D97" s="2" t="s">
        <v>19</v>
      </c>
      <c r="E97" s="3"/>
      <c r="F97" s="4"/>
      <c r="G97" s="5"/>
      <c r="H97" s="22">
        <f>H98</f>
        <v>427</v>
      </c>
    </row>
    <row r="98" spans="1:8" ht="128.25" customHeight="1">
      <c r="A98" s="23" t="s">
        <v>20</v>
      </c>
      <c r="B98" s="6">
        <f t="shared" si="2"/>
        <v>912</v>
      </c>
      <c r="C98" s="7" t="s">
        <v>18</v>
      </c>
      <c r="D98" s="7" t="s">
        <v>19</v>
      </c>
      <c r="E98" s="8" t="s">
        <v>21</v>
      </c>
      <c r="F98" s="9"/>
      <c r="G98" s="10"/>
      <c r="H98" s="24">
        <f>H99</f>
        <v>427</v>
      </c>
    </row>
    <row r="99" spans="1:8" ht="33">
      <c r="A99" s="23" t="s">
        <v>9</v>
      </c>
      <c r="B99" s="6">
        <f t="shared" si="2"/>
        <v>912</v>
      </c>
      <c r="C99" s="7" t="s">
        <v>18</v>
      </c>
      <c r="D99" s="7" t="s">
        <v>19</v>
      </c>
      <c r="E99" s="8" t="s">
        <v>22</v>
      </c>
      <c r="F99" s="9"/>
      <c r="G99" s="10"/>
      <c r="H99" s="24">
        <f>H100</f>
        <v>427</v>
      </c>
    </row>
    <row r="100" spans="1:8" ht="16.5">
      <c r="A100" s="23" t="s">
        <v>63</v>
      </c>
      <c r="B100" s="6">
        <f t="shared" si="2"/>
        <v>912</v>
      </c>
      <c r="C100" s="7" t="s">
        <v>18</v>
      </c>
      <c r="D100" s="7" t="s">
        <v>19</v>
      </c>
      <c r="E100" s="8" t="s">
        <v>70</v>
      </c>
      <c r="F100" s="9"/>
      <c r="G100" s="10"/>
      <c r="H100" s="24">
        <f>H101+H104+H107+H110+H105+H113</f>
        <v>427</v>
      </c>
    </row>
    <row r="101" spans="1:8" ht="16.5">
      <c r="A101" s="23" t="s">
        <v>71</v>
      </c>
      <c r="B101" s="6">
        <f t="shared" si="2"/>
        <v>912</v>
      </c>
      <c r="C101" s="7" t="s">
        <v>18</v>
      </c>
      <c r="D101" s="7" t="s">
        <v>19</v>
      </c>
      <c r="E101" s="8" t="s">
        <v>72</v>
      </c>
      <c r="F101" s="9"/>
      <c r="G101" s="10"/>
      <c r="H101" s="25">
        <f>H102</f>
        <v>0</v>
      </c>
    </row>
    <row r="102" spans="1:8" ht="49.5">
      <c r="A102" s="23" t="s">
        <v>5</v>
      </c>
      <c r="B102" s="6">
        <f t="shared" si="2"/>
        <v>912</v>
      </c>
      <c r="C102" s="7" t="s">
        <v>18</v>
      </c>
      <c r="D102" s="7" t="s">
        <v>19</v>
      </c>
      <c r="E102" s="8" t="s">
        <v>72</v>
      </c>
      <c r="F102" s="9" t="s">
        <v>6</v>
      </c>
      <c r="G102" s="10"/>
      <c r="H102" s="10">
        <f>H103</f>
        <v>0</v>
      </c>
    </row>
    <row r="103" spans="1:8" ht="49.5">
      <c r="A103" s="23" t="s">
        <v>7</v>
      </c>
      <c r="B103" s="6">
        <f t="shared" si="2"/>
        <v>912</v>
      </c>
      <c r="C103" s="7" t="s">
        <v>18</v>
      </c>
      <c r="D103" s="7" t="s">
        <v>19</v>
      </c>
      <c r="E103" s="8" t="s">
        <v>72</v>
      </c>
      <c r="F103" s="9" t="s">
        <v>6</v>
      </c>
      <c r="G103" s="10" t="s">
        <v>8</v>
      </c>
      <c r="H103" s="10"/>
    </row>
    <row r="104" spans="1:8" ht="16.5">
      <c r="A104" s="23" t="s">
        <v>53</v>
      </c>
      <c r="B104" s="6">
        <f t="shared" si="2"/>
        <v>912</v>
      </c>
      <c r="C104" s="7" t="s">
        <v>18</v>
      </c>
      <c r="D104" s="7" t="s">
        <v>19</v>
      </c>
      <c r="E104" s="8" t="s">
        <v>73</v>
      </c>
      <c r="F104" s="9"/>
      <c r="G104" s="10"/>
      <c r="H104" s="10"/>
    </row>
    <row r="105" spans="1:8" ht="49.5">
      <c r="A105" s="23" t="s">
        <v>5</v>
      </c>
      <c r="B105" s="6">
        <f t="shared" si="2"/>
        <v>912</v>
      </c>
      <c r="C105" s="7" t="s">
        <v>18</v>
      </c>
      <c r="D105" s="7" t="s">
        <v>19</v>
      </c>
      <c r="E105" s="8" t="s">
        <v>73</v>
      </c>
      <c r="F105" s="9" t="s">
        <v>6</v>
      </c>
      <c r="G105" s="10"/>
      <c r="H105" s="10">
        <f>H106</f>
        <v>0</v>
      </c>
    </row>
    <row r="106" spans="1:8" ht="49.5">
      <c r="A106" s="23" t="s">
        <v>7</v>
      </c>
      <c r="B106" s="6">
        <f t="shared" si="2"/>
        <v>912</v>
      </c>
      <c r="C106" s="7" t="s">
        <v>18</v>
      </c>
      <c r="D106" s="7" t="s">
        <v>19</v>
      </c>
      <c r="E106" s="8" t="s">
        <v>73</v>
      </c>
      <c r="F106" s="9" t="s">
        <v>6</v>
      </c>
      <c r="G106" s="10" t="s">
        <v>8</v>
      </c>
      <c r="H106" s="10"/>
    </row>
    <row r="107" spans="1:8" ht="16.5">
      <c r="A107" s="23" t="s">
        <v>55</v>
      </c>
      <c r="B107" s="6">
        <f t="shared" si="2"/>
        <v>912</v>
      </c>
      <c r="C107" s="7" t="s">
        <v>18</v>
      </c>
      <c r="D107" s="7" t="s">
        <v>19</v>
      </c>
      <c r="E107" s="8" t="s">
        <v>74</v>
      </c>
      <c r="F107" s="9"/>
      <c r="G107" s="10"/>
      <c r="H107" s="25">
        <f>H108</f>
        <v>167</v>
      </c>
    </row>
    <row r="108" spans="1:8" ht="49.5">
      <c r="A108" s="23" t="s">
        <v>5</v>
      </c>
      <c r="B108" s="6">
        <f t="shared" si="2"/>
        <v>912</v>
      </c>
      <c r="C108" s="7" t="s">
        <v>18</v>
      </c>
      <c r="D108" s="7" t="s">
        <v>19</v>
      </c>
      <c r="E108" s="8" t="s">
        <v>74</v>
      </c>
      <c r="F108" s="9" t="s">
        <v>6</v>
      </c>
      <c r="G108" s="10"/>
      <c r="H108" s="10">
        <f>H109</f>
        <v>167</v>
      </c>
    </row>
    <row r="109" spans="1:8" ht="49.5">
      <c r="A109" s="23" t="s">
        <v>7</v>
      </c>
      <c r="B109" s="6">
        <f t="shared" si="2"/>
        <v>912</v>
      </c>
      <c r="C109" s="7" t="s">
        <v>18</v>
      </c>
      <c r="D109" s="7" t="s">
        <v>19</v>
      </c>
      <c r="E109" s="8" t="s">
        <v>74</v>
      </c>
      <c r="F109" s="9" t="s">
        <v>6</v>
      </c>
      <c r="G109" s="10" t="s">
        <v>8</v>
      </c>
      <c r="H109" s="10">
        <v>167</v>
      </c>
    </row>
    <row r="110" spans="1:8" ht="33">
      <c r="A110" s="23" t="s">
        <v>57</v>
      </c>
      <c r="B110" s="6">
        <f t="shared" si="2"/>
        <v>912</v>
      </c>
      <c r="C110" s="7" t="s">
        <v>18</v>
      </c>
      <c r="D110" s="7" t="s">
        <v>19</v>
      </c>
      <c r="E110" s="8" t="s">
        <v>75</v>
      </c>
      <c r="F110" s="9"/>
      <c r="G110" s="10"/>
      <c r="H110" s="25">
        <f>H111</f>
        <v>140</v>
      </c>
    </row>
    <row r="111" spans="1:8" ht="49.5">
      <c r="A111" s="23" t="s">
        <v>5</v>
      </c>
      <c r="B111" s="6">
        <f t="shared" si="2"/>
        <v>912</v>
      </c>
      <c r="C111" s="7" t="s">
        <v>18</v>
      </c>
      <c r="D111" s="7" t="s">
        <v>19</v>
      </c>
      <c r="E111" s="8" t="s">
        <v>75</v>
      </c>
      <c r="F111" s="9" t="s">
        <v>6</v>
      </c>
      <c r="G111" s="10"/>
      <c r="H111" s="10">
        <f>H112</f>
        <v>140</v>
      </c>
    </row>
    <row r="112" spans="1:8" ht="49.5">
      <c r="A112" s="23" t="s">
        <v>7</v>
      </c>
      <c r="B112" s="6">
        <f t="shared" si="2"/>
        <v>912</v>
      </c>
      <c r="C112" s="7" t="s">
        <v>18</v>
      </c>
      <c r="D112" s="7" t="s">
        <v>19</v>
      </c>
      <c r="E112" s="8" t="s">
        <v>75</v>
      </c>
      <c r="F112" s="9" t="s">
        <v>6</v>
      </c>
      <c r="G112" s="10" t="s">
        <v>8</v>
      </c>
      <c r="H112" s="10">
        <v>140</v>
      </c>
    </row>
    <row r="113" spans="1:8" ht="33">
      <c r="A113" s="23" t="s">
        <v>10</v>
      </c>
      <c r="B113" s="6">
        <f>B112</f>
        <v>912</v>
      </c>
      <c r="C113" s="7" t="s">
        <v>18</v>
      </c>
      <c r="D113" s="7" t="s">
        <v>19</v>
      </c>
      <c r="E113" s="8" t="s">
        <v>84</v>
      </c>
      <c r="F113" s="9"/>
      <c r="G113" s="10"/>
      <c r="H113" s="29">
        <f>H114</f>
        <v>120</v>
      </c>
    </row>
    <row r="114" spans="1:8" ht="49.5">
      <c r="A114" s="23" t="s">
        <v>5</v>
      </c>
      <c r="B114" s="6">
        <f>B113</f>
        <v>912</v>
      </c>
      <c r="C114" s="7" t="s">
        <v>18</v>
      </c>
      <c r="D114" s="7" t="s">
        <v>19</v>
      </c>
      <c r="E114" s="8" t="s">
        <v>84</v>
      </c>
      <c r="F114" s="9" t="s">
        <v>6</v>
      </c>
      <c r="G114" s="10"/>
      <c r="H114" s="29">
        <f>H115</f>
        <v>120</v>
      </c>
    </row>
    <row r="115" spans="1:8" ht="49.5">
      <c r="A115" s="23" t="s">
        <v>7</v>
      </c>
      <c r="B115" s="6">
        <f>B113</f>
        <v>912</v>
      </c>
      <c r="C115" s="7" t="s">
        <v>18</v>
      </c>
      <c r="D115" s="7" t="s">
        <v>19</v>
      </c>
      <c r="E115" s="8" t="s">
        <v>84</v>
      </c>
      <c r="F115" s="9" t="s">
        <v>6</v>
      </c>
      <c r="G115" s="10" t="s">
        <v>8</v>
      </c>
      <c r="H115" s="29">
        <v>120</v>
      </c>
    </row>
  </sheetData>
  <sheetProtection/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 Наталья Шайдукаевна</dc:creator>
  <cp:keywords/>
  <dc:description/>
  <cp:lastModifiedBy>DHM</cp:lastModifiedBy>
  <cp:lastPrinted>2014-09-16T09:34:45Z</cp:lastPrinted>
  <dcterms:created xsi:type="dcterms:W3CDTF">2014-09-11T03:33:32Z</dcterms:created>
  <dcterms:modified xsi:type="dcterms:W3CDTF">2014-09-19T13:37:21Z</dcterms:modified>
  <cp:category/>
  <cp:version/>
  <cp:contentType/>
  <cp:contentStatus/>
</cp:coreProperties>
</file>