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48" windowWidth="15120" windowHeight="7176"/>
  </bookViews>
  <sheets>
    <sheet name="ГРБС 19,20,21" sheetId="15" r:id="rId1"/>
    <sheet name="Лист1" sheetId="16" r:id="rId2"/>
  </sheets>
  <definedNames>
    <definedName name="_xlnm.Print_Titles" localSheetId="0">'ГРБС 19,20,21'!$15:$15</definedName>
    <definedName name="_xlnm.Print_Area" localSheetId="0">'ГРБС 19,20,21'!$A$1:$M$121</definedName>
  </definedNames>
  <calcPr calcId="145621"/>
</workbook>
</file>

<file path=xl/calcChain.xml><?xml version="1.0" encoding="utf-8"?>
<calcChain xmlns="http://schemas.openxmlformats.org/spreadsheetml/2006/main">
  <c r="L60" i="15"/>
  <c r="M44" l="1"/>
  <c r="M103"/>
  <c r="K44"/>
  <c r="K17" s="1"/>
  <c r="K21" l="1"/>
  <c r="M17" l="1"/>
  <c r="L44"/>
  <c r="L17" s="1"/>
  <c r="K121"/>
  <c r="M121" l="1"/>
  <c r="L112"/>
  <c r="L24" l="1"/>
  <c r="M24"/>
  <c r="K24"/>
  <c r="M114"/>
  <c r="K112"/>
  <c r="L114"/>
  <c r="L121" l="1"/>
  <c r="L51"/>
  <c r="L50" s="1"/>
  <c r="K51"/>
  <c r="K50" s="1"/>
  <c r="K49" s="1"/>
  <c r="K55"/>
  <c r="K54" s="1"/>
  <c r="K58"/>
  <c r="K57" s="1"/>
  <c r="L55"/>
  <c r="L54" s="1"/>
  <c r="K53" l="1"/>
  <c r="M65" l="1"/>
  <c r="M64" s="1"/>
  <c r="M63" s="1"/>
  <c r="M62" s="1"/>
  <c r="M61" s="1"/>
  <c r="L65"/>
  <c r="L64" s="1"/>
  <c r="L63" s="1"/>
  <c r="L62" s="1"/>
  <c r="L61" s="1"/>
  <c r="K65"/>
  <c r="K64" s="1"/>
  <c r="K63" s="1"/>
  <c r="K62" s="1"/>
  <c r="K61" s="1"/>
  <c r="L38" l="1"/>
  <c r="M38"/>
  <c r="M30" l="1"/>
  <c r="L30"/>
  <c r="K30"/>
  <c r="M36" l="1"/>
  <c r="M35" s="1"/>
  <c r="M34" s="1"/>
  <c r="M33" s="1"/>
  <c r="L36"/>
  <c r="L35" s="1"/>
  <c r="L34" s="1"/>
  <c r="L33" s="1"/>
  <c r="K36"/>
  <c r="K35" s="1"/>
  <c r="K34" s="1"/>
  <c r="K33" s="1"/>
  <c r="L32" l="1"/>
  <c r="M32"/>
  <c r="M19" l="1"/>
  <c r="L19"/>
  <c r="K19"/>
  <c r="L18" l="1"/>
  <c r="M18"/>
  <c r="K18"/>
  <c r="K38" l="1"/>
  <c r="K32" s="1"/>
</calcChain>
</file>

<file path=xl/sharedStrings.xml><?xml version="1.0" encoding="utf-8"?>
<sst xmlns="http://schemas.openxmlformats.org/spreadsheetml/2006/main" count="767" uniqueCount="135">
  <si>
    <t>6</t>
  </si>
  <si>
    <t>7</t>
  </si>
  <si>
    <t>9</t>
  </si>
  <si>
    <t>10</t>
  </si>
  <si>
    <t>5</t>
  </si>
  <si>
    <t>8</t>
  </si>
  <si>
    <t>290</t>
  </si>
  <si>
    <t>225</t>
  </si>
  <si>
    <t>0020000</t>
  </si>
  <si>
    <t>001</t>
  </si>
  <si>
    <t>211</t>
  </si>
  <si>
    <t>2</t>
  </si>
  <si>
    <t>3</t>
  </si>
  <si>
    <t>04</t>
  </si>
  <si>
    <t>08</t>
  </si>
  <si>
    <t>Департамент дорожного хозяйства, транспорта и связи мэрии городского округа Тольятти</t>
  </si>
  <si>
    <t>909</t>
  </si>
  <si>
    <t xml:space="preserve">Наименование </t>
  </si>
  <si>
    <t>Транспорт</t>
  </si>
  <si>
    <t>Сумма на год</t>
  </si>
  <si>
    <t>целевой статьи</t>
  </si>
  <si>
    <t>(тыс.руб.)</t>
  </si>
  <si>
    <t>Код</t>
  </si>
  <si>
    <t>главного распорядителя бюджетных средств</t>
  </si>
  <si>
    <t>1</t>
  </si>
  <si>
    <t>4</t>
  </si>
  <si>
    <t>09</t>
  </si>
  <si>
    <t>226</t>
  </si>
  <si>
    <t>310</t>
  </si>
  <si>
    <t>Благоустройство</t>
  </si>
  <si>
    <t>05</t>
  </si>
  <si>
    <t>03</t>
  </si>
  <si>
    <t>Функционирование органов местного самоуправления</t>
  </si>
  <si>
    <t>01</t>
  </si>
  <si>
    <t>0</t>
  </si>
  <si>
    <t>УТВЕРЖДЕНО</t>
  </si>
  <si>
    <t>Дорожное хозяйство (дорожные фонды)</t>
  </si>
  <si>
    <t>ДЕПАРТАМЕНТА ДОРОЖНОГО ХОЗЯЙСТВА И ТРАНСПОРТА</t>
  </si>
  <si>
    <t>213</t>
  </si>
  <si>
    <t>11</t>
  </si>
  <si>
    <t>12</t>
  </si>
  <si>
    <t>под-раз-дела</t>
  </si>
  <si>
    <t>раз-дела</t>
  </si>
  <si>
    <t>группы вида расходов</t>
  </si>
  <si>
    <t>элемента вида расходов</t>
  </si>
  <si>
    <t/>
  </si>
  <si>
    <t>800</t>
  </si>
  <si>
    <t>810</t>
  </si>
  <si>
    <t>МП "ТПАТП-3"</t>
  </si>
  <si>
    <t>Мероприятия в установленной сфере деятельности</t>
  </si>
  <si>
    <t>990 04 00</t>
  </si>
  <si>
    <t>990 04 09</t>
  </si>
  <si>
    <t>880</t>
  </si>
  <si>
    <t>Расходы на выполнение обязательств договора гарантии, заключенного между мэрией городского округа Тольятти и Европейским банком реконструкции и развития в обеспечение обязательств кредитного договора между ЕБРиР и МП "ТПАТП - 3" на приобретение подвижного состава</t>
  </si>
  <si>
    <t xml:space="preserve">220 00 00 </t>
  </si>
  <si>
    <t>Подпрограмма "Улучшение условий и охраны труда в городском округе Тольятти на 2014-2016 годы"</t>
  </si>
  <si>
    <t>221 00 00</t>
  </si>
  <si>
    <t>221 04 00</t>
  </si>
  <si>
    <t>Мероприятия в сфере дорожного хозяйства</t>
  </si>
  <si>
    <t>221 04 18</t>
  </si>
  <si>
    <t>200</t>
  </si>
  <si>
    <t>240</t>
  </si>
  <si>
    <t>244</t>
  </si>
  <si>
    <t>990 02 18</t>
  </si>
  <si>
    <t>100</t>
  </si>
  <si>
    <t>110</t>
  </si>
  <si>
    <t>111</t>
  </si>
  <si>
    <t>400</t>
  </si>
  <si>
    <t>410</t>
  </si>
  <si>
    <t>990 04 18</t>
  </si>
  <si>
    <t>операции сектора государ-ственного управления</t>
  </si>
  <si>
    <t>дорожного хозяйства и транспорта</t>
  </si>
  <si>
    <t xml:space="preserve">подгруп-пы вида расходов </t>
  </si>
  <si>
    <t>Муниципальная программа "Развитие транспортной системы и дорожного хозяйства городского округа Тольятти на 2014-2020г.г."</t>
  </si>
  <si>
    <t>150 00 00</t>
  </si>
  <si>
    <t>Муниципальная программа "Развитие органов местного самоуправления городского округа Тольятти на 2014-2016 годы"</t>
  </si>
  <si>
    <t>850</t>
  </si>
  <si>
    <t>851</t>
  </si>
  <si>
    <t>852</t>
  </si>
  <si>
    <t>853</t>
  </si>
  <si>
    <t>Другие вопросы в области национальной экономики</t>
  </si>
  <si>
    <t>155 0006 520</t>
  </si>
  <si>
    <t>155 0006 530</t>
  </si>
  <si>
    <t>155 0006 540</t>
  </si>
  <si>
    <t>155 0006 550</t>
  </si>
  <si>
    <t>040 0004 180</t>
  </si>
  <si>
    <t>1510004180</t>
  </si>
  <si>
    <t>152 0004 100</t>
  </si>
  <si>
    <t>152 0004 180</t>
  </si>
  <si>
    <t>153 0000 000</t>
  </si>
  <si>
    <t>1530004000</t>
  </si>
  <si>
    <t>1530004180</t>
  </si>
  <si>
    <t>154 0004 180</t>
  </si>
  <si>
    <t>154 0012 180</t>
  </si>
  <si>
    <t>990 0000 000</t>
  </si>
  <si>
    <t>990 0004 180</t>
  </si>
  <si>
    <t>990 0004 420</t>
  </si>
  <si>
    <t>119</t>
  </si>
  <si>
    <t>414</t>
  </si>
  <si>
    <t>15200 73 270</t>
  </si>
  <si>
    <t>15200 S3 270</t>
  </si>
  <si>
    <t>1520054200</t>
  </si>
  <si>
    <t>скрыть</t>
  </si>
  <si>
    <t>2019</t>
  </si>
  <si>
    <r>
      <t xml:space="preserve">Прочие работы, услуги </t>
    </r>
    <r>
      <rPr>
        <i/>
        <sz val="11"/>
        <rFont val="Times New Roman"/>
        <family val="1"/>
        <charset val="204"/>
      </rPr>
      <t>(проведение аттестации рабочих мест по условиям труда в муниципальных учреждениях)</t>
    </r>
  </si>
  <si>
    <t>_____________ П.В. Баннов</t>
  </si>
  <si>
    <t xml:space="preserve">Руководитель департамента  </t>
  </si>
  <si>
    <t>администрации городского округа Тольятти</t>
  </si>
  <si>
    <t>2020</t>
  </si>
  <si>
    <t>811</t>
  </si>
  <si>
    <t>Главного распорядителя средств бюджета городского округа</t>
  </si>
  <si>
    <t>2021</t>
  </si>
  <si>
    <t>155 00 S2 005</t>
  </si>
  <si>
    <t>155 0004 090</t>
  </si>
  <si>
    <t>990 0003 010</t>
  </si>
  <si>
    <t>990 0003 020</t>
  </si>
  <si>
    <t>990 0003 030</t>
  </si>
  <si>
    <t>990 0003 040</t>
  </si>
  <si>
    <t>151 0004 420</t>
  </si>
  <si>
    <t>990 0012 180</t>
  </si>
  <si>
    <t>Итого расходов</t>
  </si>
  <si>
    <t xml:space="preserve">  на 2019 год и плановый период  2020 и  2021 годов</t>
  </si>
  <si>
    <t>Департамент дорожного хозяйства и транспорта администрация городского округа Тольятти</t>
  </si>
  <si>
    <t>Другие общегородский вопросы</t>
  </si>
  <si>
    <t>13</t>
  </si>
  <si>
    <t>830</t>
  </si>
  <si>
    <t>990 0004 040</t>
  </si>
  <si>
    <t>831</t>
  </si>
  <si>
    <t>152 R1 53930</t>
  </si>
  <si>
    <t>990 R1 53930</t>
  </si>
  <si>
    <t>________ _______________2019 года</t>
  </si>
  <si>
    <t xml:space="preserve"> УТОЧНЕННАЯ РОСПИСЬ РАСХОДОВ БЮДЖЕТА 
ДЕПАРТАМЕНТА ДОРОЖНОГО ХОЗЯЙСТВА,ТРАНСПОРТА и СВЯЗИ
ДЕПАРТАМЕНТА ДОРОЖНОГО ХОЗЯЙСТВА,ТРАНСПОРТА и СВЯЗИ</t>
  </si>
  <si>
    <t>1275</t>
  </si>
  <si>
    <t>в соответствии с решением Думы городского округа Тольятти от 02.04.2018г. № 208</t>
  </si>
  <si>
    <t>990 0004 100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</si>
</sst>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6"/>
      <name val="Arial"/>
      <family val="2"/>
      <charset val="204"/>
    </font>
    <font>
      <b/>
      <sz val="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4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 vertical="center"/>
    </xf>
    <xf numFmtId="3" fontId="0" fillId="0" borderId="0" xfId="0" applyNumberFormat="1"/>
    <xf numFmtId="0" fontId="0" fillId="0" borderId="0" xfId="0"/>
    <xf numFmtId="3" fontId="10" fillId="2" borderId="1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1" applyFont="1" applyFill="1" applyBorder="1" applyAlignment="1">
      <alignment vertical="center"/>
    </xf>
    <xf numFmtId="49" fontId="6" fillId="2" borderId="6" xfId="2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3" fontId="8" fillId="0" borderId="0" xfId="0" applyNumberFormat="1" applyFont="1"/>
    <xf numFmtId="0" fontId="14" fillId="0" borderId="0" xfId="0" applyFont="1"/>
    <xf numFmtId="49" fontId="12" fillId="2" borderId="1" xfId="1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0" fillId="0" borderId="0" xfId="0" applyAlignment="1">
      <alignment horizontal="center"/>
    </xf>
    <xf numFmtId="0" fontId="16" fillId="0" borderId="0" xfId="0" applyFont="1"/>
    <xf numFmtId="49" fontId="12" fillId="2" borderId="8" xfId="0" applyNumberFormat="1" applyFont="1" applyFill="1" applyBorder="1" applyAlignment="1" applyProtection="1">
      <alignment horizontal="center" vertical="center" wrapText="1"/>
    </xf>
    <xf numFmtId="49" fontId="15" fillId="2" borderId="0" xfId="0" applyNumberFormat="1" applyFont="1" applyFill="1"/>
    <xf numFmtId="49" fontId="2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9" fillId="2" borderId="1" xfId="0" applyFont="1" applyFill="1" applyBorder="1" applyAlignment="1">
      <alignment horizontal="center" wrapText="1"/>
    </xf>
    <xf numFmtId="2" fontId="10" fillId="2" borderId="5" xfId="0" applyNumberFormat="1" applyFont="1" applyFill="1" applyBorder="1" applyAlignment="1">
      <alignment wrapText="1"/>
    </xf>
    <xf numFmtId="3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3" fontId="20" fillId="2" borderId="1" xfId="0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11" fontId="12" fillId="2" borderId="1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 applyProtection="1">
      <alignment horizontal="center" vertical="center" wrapText="1"/>
    </xf>
    <xf numFmtId="14" fontId="12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1" fontId="11" fillId="2" borderId="1" xfId="0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49" fontId="24" fillId="2" borderId="1" xfId="2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21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Обычный_Лист2" xfId="1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view="pageBreakPreview" topLeftCell="A76" zoomScale="90" zoomScaleSheetLayoutView="90" workbookViewId="0">
      <selection activeCell="O110" sqref="O110"/>
    </sheetView>
  </sheetViews>
  <sheetFormatPr defaultRowHeight="14.4"/>
  <cols>
    <col min="1" max="1" width="29.6640625" customWidth="1"/>
    <col min="2" max="2" width="7.44140625" hidden="1" customWidth="1"/>
    <col min="3" max="3" width="7.44140625" style="6" customWidth="1"/>
    <col min="4" max="4" width="4.44140625" customWidth="1"/>
    <col min="5" max="5" width="4.6640625" customWidth="1"/>
    <col min="6" max="6" width="13.33203125" customWidth="1"/>
    <col min="7" max="7" width="6.5546875" style="6" customWidth="1"/>
    <col min="8" max="8" width="6.109375" style="6" customWidth="1"/>
    <col min="9" max="9" width="6.109375" style="12" customWidth="1"/>
    <col min="10" max="10" width="7.5546875" style="12" hidden="1" customWidth="1"/>
    <col min="11" max="12" width="12.33203125" customWidth="1"/>
    <col min="13" max="13" width="13.6640625" customWidth="1"/>
    <col min="14" max="14" width="19.33203125" customWidth="1"/>
  </cols>
  <sheetData>
    <row r="1" spans="1:13" ht="24.75" customHeight="1">
      <c r="A1" s="6"/>
      <c r="B1" s="6"/>
      <c r="D1" s="6"/>
      <c r="E1" s="6"/>
      <c r="F1" s="6"/>
      <c r="H1" s="58" t="s">
        <v>35</v>
      </c>
      <c r="I1" s="58"/>
      <c r="J1" s="58"/>
      <c r="K1" s="58"/>
      <c r="L1" s="58"/>
      <c r="M1" s="58"/>
    </row>
    <row r="2" spans="1:13" ht="21.75" customHeight="1">
      <c r="A2" s="6"/>
      <c r="B2" s="6"/>
      <c r="D2" s="6"/>
      <c r="E2" s="6"/>
      <c r="F2" s="6"/>
      <c r="H2" s="59" t="s">
        <v>106</v>
      </c>
      <c r="I2" s="59"/>
      <c r="J2" s="59"/>
      <c r="K2" s="59"/>
      <c r="L2" s="59"/>
      <c r="M2" s="59"/>
    </row>
    <row r="3" spans="1:13" s="6" customFormat="1" ht="21" customHeight="1">
      <c r="H3" s="59" t="s">
        <v>71</v>
      </c>
      <c r="I3" s="59"/>
      <c r="J3" s="59"/>
      <c r="K3" s="59"/>
      <c r="L3" s="59"/>
      <c r="M3" s="59"/>
    </row>
    <row r="4" spans="1:13" s="6" customFormat="1" ht="42" customHeight="1">
      <c r="H4" s="60" t="s">
        <v>107</v>
      </c>
      <c r="I4" s="60"/>
      <c r="J4" s="60"/>
      <c r="K4" s="60"/>
      <c r="L4" s="60"/>
      <c r="M4" s="60"/>
    </row>
    <row r="5" spans="1:13" s="6" customFormat="1" ht="14.25" hidden="1" customHeight="1">
      <c r="I5" s="54"/>
      <c r="J5" s="54"/>
      <c r="K5" s="54"/>
      <c r="L5" s="54"/>
      <c r="M5" s="54"/>
    </row>
    <row r="6" spans="1:13" ht="18">
      <c r="A6" s="6"/>
      <c r="B6" s="6"/>
      <c r="D6" s="6"/>
      <c r="E6" s="6"/>
      <c r="F6" s="6"/>
      <c r="H6" s="57" t="s">
        <v>105</v>
      </c>
      <c r="I6" s="57"/>
      <c r="J6" s="57"/>
      <c r="K6" s="57"/>
      <c r="L6" s="57"/>
      <c r="M6" s="57"/>
    </row>
    <row r="7" spans="1:13" ht="18">
      <c r="A7" s="6"/>
      <c r="B7" s="6"/>
      <c r="D7" s="6"/>
      <c r="E7" s="6"/>
      <c r="F7" s="6"/>
      <c r="H7" s="57" t="s">
        <v>130</v>
      </c>
      <c r="I7" s="57"/>
      <c r="J7" s="57"/>
      <c r="K7" s="57"/>
      <c r="L7" s="57"/>
      <c r="M7" s="57"/>
    </row>
    <row r="8" spans="1:13" ht="12.75" customHeight="1">
      <c r="A8" s="6"/>
      <c r="B8" s="6"/>
      <c r="D8" s="6"/>
      <c r="E8" s="6"/>
      <c r="F8" s="6"/>
      <c r="K8" s="31"/>
      <c r="L8" s="31"/>
      <c r="M8" s="31"/>
    </row>
    <row r="9" spans="1:13" ht="15.75" customHeight="1">
      <c r="A9" s="67" t="s">
        <v>131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5.75" customHeight="1">
      <c r="A10" s="67" t="s">
        <v>37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27" customHeight="1">
      <c r="A11" s="61" t="s">
        <v>121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26.25" customHeight="1">
      <c r="A12" s="62" t="s">
        <v>133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2" customHeight="1">
      <c r="A13" s="3"/>
      <c r="B13" s="3"/>
      <c r="C13" s="3"/>
      <c r="D13" s="2"/>
      <c r="E13" s="2"/>
      <c r="F13" s="2"/>
      <c r="G13" s="2"/>
      <c r="H13" s="2"/>
      <c r="I13" s="13"/>
      <c r="J13" s="13"/>
      <c r="K13" s="2"/>
      <c r="L13" s="2"/>
      <c r="M13" s="4" t="s">
        <v>21</v>
      </c>
    </row>
    <row r="14" spans="1:13">
      <c r="A14" s="1"/>
      <c r="B14" s="63" t="s">
        <v>22</v>
      </c>
      <c r="C14" s="64"/>
      <c r="D14" s="65"/>
      <c r="E14" s="65"/>
      <c r="F14" s="65"/>
      <c r="G14" s="65"/>
      <c r="H14" s="65"/>
      <c r="I14" s="65"/>
      <c r="J14" s="65"/>
      <c r="K14" s="63" t="s">
        <v>19</v>
      </c>
      <c r="L14" s="65"/>
      <c r="M14" s="66"/>
    </row>
    <row r="15" spans="1:13" ht="62.25" customHeight="1">
      <c r="A15" s="10" t="s">
        <v>17</v>
      </c>
      <c r="B15" s="9" t="s">
        <v>23</v>
      </c>
      <c r="C15" s="10" t="s">
        <v>110</v>
      </c>
      <c r="D15" s="10" t="s">
        <v>42</v>
      </c>
      <c r="E15" s="10" t="s">
        <v>41</v>
      </c>
      <c r="F15" s="10" t="s">
        <v>20</v>
      </c>
      <c r="G15" s="10" t="s">
        <v>43</v>
      </c>
      <c r="H15" s="10" t="s">
        <v>72</v>
      </c>
      <c r="I15" s="10" t="s">
        <v>44</v>
      </c>
      <c r="J15" s="14" t="s">
        <v>70</v>
      </c>
      <c r="K15" s="35" t="s">
        <v>103</v>
      </c>
      <c r="L15" s="35" t="s">
        <v>108</v>
      </c>
      <c r="M15" s="35" t="s">
        <v>111</v>
      </c>
    </row>
    <row r="16" spans="1:13">
      <c r="A16" s="15" t="s">
        <v>24</v>
      </c>
      <c r="B16" s="15" t="s">
        <v>11</v>
      </c>
      <c r="C16" s="15" t="s">
        <v>11</v>
      </c>
      <c r="D16" s="15" t="s">
        <v>12</v>
      </c>
      <c r="E16" s="15" t="s">
        <v>25</v>
      </c>
      <c r="F16" s="15" t="s">
        <v>4</v>
      </c>
      <c r="G16" s="15" t="s">
        <v>0</v>
      </c>
      <c r="H16" s="15" t="s">
        <v>1</v>
      </c>
      <c r="I16" s="15" t="s">
        <v>5</v>
      </c>
      <c r="J16" s="15"/>
      <c r="K16" s="15" t="s">
        <v>2</v>
      </c>
      <c r="L16" s="15" t="s">
        <v>3</v>
      </c>
      <c r="M16" s="15" t="s">
        <v>39</v>
      </c>
    </row>
    <row r="17" spans="1:14" ht="60" customHeight="1">
      <c r="A17" s="16" t="s">
        <v>122</v>
      </c>
      <c r="B17" s="21" t="s">
        <v>16</v>
      </c>
      <c r="C17" s="21" t="s">
        <v>16</v>
      </c>
      <c r="D17" s="24"/>
      <c r="E17" s="24"/>
      <c r="F17" s="24"/>
      <c r="G17" s="24"/>
      <c r="H17" s="24"/>
      <c r="I17" s="24"/>
      <c r="J17" s="24"/>
      <c r="K17" s="36">
        <f>K21+K24+K44+K112+K114</f>
        <v>1925452</v>
      </c>
      <c r="L17" s="36">
        <f>L21+L24+L44+L112+L114</f>
        <v>1047998</v>
      </c>
      <c r="M17" s="36">
        <f>M21+M24+M44+M112+M114</f>
        <v>999181</v>
      </c>
      <c r="N17" s="5"/>
    </row>
    <row r="18" spans="1:14" ht="45.75" hidden="1" customHeight="1">
      <c r="A18" s="44" t="s">
        <v>15</v>
      </c>
      <c r="B18" s="25"/>
      <c r="C18" s="25"/>
      <c r="D18" s="26"/>
      <c r="E18" s="26"/>
      <c r="F18" s="26"/>
      <c r="G18" s="26"/>
      <c r="H18" s="26"/>
      <c r="I18" s="26"/>
      <c r="J18" s="26"/>
      <c r="K18" s="27" t="e">
        <f>K19+K24+#REF!+#REF!+#REF!</f>
        <v>#REF!</v>
      </c>
      <c r="L18" s="27" t="e">
        <f>L19+L24+#REF!+#REF!+#REF!</f>
        <v>#REF!</v>
      </c>
      <c r="M18" s="27" t="e">
        <f>M19+M24+#REF!+#REF!+#REF!</f>
        <v>#REF!</v>
      </c>
    </row>
    <row r="19" spans="1:14" ht="24.75" hidden="1" customHeight="1">
      <c r="A19" s="16" t="s">
        <v>32</v>
      </c>
      <c r="B19" s="21"/>
      <c r="C19" s="21"/>
      <c r="D19" s="24" t="s">
        <v>33</v>
      </c>
      <c r="E19" s="24" t="s">
        <v>13</v>
      </c>
      <c r="F19" s="24"/>
      <c r="G19" s="24"/>
      <c r="H19" s="24"/>
      <c r="I19" s="24"/>
      <c r="J19" s="24"/>
      <c r="K19" s="28">
        <f>K20</f>
        <v>0</v>
      </c>
      <c r="L19" s="28" t="str">
        <f>L20</f>
        <v>0</v>
      </c>
      <c r="M19" s="28" t="str">
        <f>M20</f>
        <v>0</v>
      </c>
    </row>
    <row r="20" spans="1:14" ht="15" hidden="1" customHeight="1">
      <c r="A20" s="44"/>
      <c r="B20" s="21"/>
      <c r="C20" s="21"/>
      <c r="D20" s="24" t="s">
        <v>33</v>
      </c>
      <c r="E20" s="24" t="s">
        <v>13</v>
      </c>
      <c r="F20" s="24" t="s">
        <v>8</v>
      </c>
      <c r="G20" s="24"/>
      <c r="H20" s="24"/>
      <c r="I20" s="24" t="s">
        <v>9</v>
      </c>
      <c r="J20" s="24"/>
      <c r="K20" s="24"/>
      <c r="L20" s="24" t="s">
        <v>34</v>
      </c>
      <c r="M20" s="24" t="s">
        <v>34</v>
      </c>
    </row>
    <row r="21" spans="1:14" s="6" customFormat="1" ht="15" customHeight="1">
      <c r="A21" s="21" t="s">
        <v>123</v>
      </c>
      <c r="B21" s="55" t="s">
        <v>16</v>
      </c>
      <c r="C21" s="11" t="s">
        <v>16</v>
      </c>
      <c r="D21" s="11" t="s">
        <v>33</v>
      </c>
      <c r="E21" s="11" t="s">
        <v>124</v>
      </c>
      <c r="F21" s="11"/>
      <c r="G21" s="55"/>
      <c r="H21" s="55"/>
      <c r="I21" s="55"/>
      <c r="J21" s="24"/>
      <c r="K21" s="36">
        <f>K22+K23</f>
        <v>1675</v>
      </c>
      <c r="L21" s="24"/>
      <c r="M21" s="24"/>
    </row>
    <row r="22" spans="1:14" s="6" customFormat="1" ht="15" customHeight="1">
      <c r="A22" s="21"/>
      <c r="B22" s="11" t="s">
        <v>16</v>
      </c>
      <c r="C22" s="11" t="s">
        <v>16</v>
      </c>
      <c r="D22" s="11" t="s">
        <v>33</v>
      </c>
      <c r="E22" s="11" t="s">
        <v>124</v>
      </c>
      <c r="F22" s="11" t="s">
        <v>126</v>
      </c>
      <c r="G22" s="11" t="s">
        <v>46</v>
      </c>
      <c r="H22" s="11" t="s">
        <v>125</v>
      </c>
      <c r="I22" s="11" t="s">
        <v>127</v>
      </c>
      <c r="J22" s="24"/>
      <c r="K22" s="24" t="s">
        <v>132</v>
      </c>
      <c r="L22" s="24"/>
      <c r="M22" s="24"/>
    </row>
    <row r="23" spans="1:14" s="6" customFormat="1" ht="15" customHeight="1">
      <c r="A23" s="21"/>
      <c r="B23" s="11"/>
      <c r="C23" s="11" t="s">
        <v>16</v>
      </c>
      <c r="D23" s="11" t="s">
        <v>33</v>
      </c>
      <c r="E23" s="11" t="s">
        <v>124</v>
      </c>
      <c r="F23" s="11" t="s">
        <v>126</v>
      </c>
      <c r="G23" s="11" t="s">
        <v>46</v>
      </c>
      <c r="H23" s="11" t="s">
        <v>76</v>
      </c>
      <c r="I23" s="11" t="s">
        <v>79</v>
      </c>
      <c r="J23" s="24"/>
      <c r="K23" s="24" t="s">
        <v>67</v>
      </c>
      <c r="L23" s="24"/>
      <c r="M23" s="24"/>
    </row>
    <row r="24" spans="1:14" ht="21" customHeight="1">
      <c r="A24" s="45" t="s">
        <v>18</v>
      </c>
      <c r="B24" s="11" t="s">
        <v>16</v>
      </c>
      <c r="C24" s="11" t="s">
        <v>16</v>
      </c>
      <c r="D24" s="23" t="s">
        <v>13</v>
      </c>
      <c r="E24" s="23" t="s">
        <v>14</v>
      </c>
      <c r="F24" s="11" t="s">
        <v>45</v>
      </c>
      <c r="G24" s="11" t="s">
        <v>45</v>
      </c>
      <c r="H24" s="11" t="s">
        <v>45</v>
      </c>
      <c r="I24" s="11"/>
      <c r="J24" s="11"/>
      <c r="K24" s="8">
        <f>K25+K26+K27+K28+K29+K39+K40+K41+K42+K43</f>
        <v>291470</v>
      </c>
      <c r="L24" s="8">
        <f t="shared" ref="L24:M24" si="0">L25+L26+L27+L28+L29+L39+L40+L41+L42+L43</f>
        <v>241161</v>
      </c>
      <c r="M24" s="8">
        <f t="shared" si="0"/>
        <v>241161</v>
      </c>
      <c r="N24" s="5"/>
    </row>
    <row r="25" spans="1:14" s="6" customFormat="1">
      <c r="A25" s="37"/>
      <c r="B25" s="11" t="s">
        <v>16</v>
      </c>
      <c r="C25" s="11" t="s">
        <v>16</v>
      </c>
      <c r="D25" s="23" t="s">
        <v>13</v>
      </c>
      <c r="E25" s="23" t="s">
        <v>14</v>
      </c>
      <c r="F25" s="11" t="s">
        <v>113</v>
      </c>
      <c r="G25" s="11" t="s">
        <v>60</v>
      </c>
      <c r="H25" s="11" t="s">
        <v>61</v>
      </c>
      <c r="I25" s="11" t="s">
        <v>62</v>
      </c>
      <c r="J25" s="11"/>
      <c r="K25" s="8">
        <v>74718</v>
      </c>
      <c r="L25" s="8"/>
      <c r="M25" s="8"/>
      <c r="N25" s="5"/>
    </row>
    <row r="26" spans="1:14" s="6" customFormat="1" ht="27" customHeight="1">
      <c r="A26" s="21"/>
      <c r="B26" s="11" t="s">
        <v>16</v>
      </c>
      <c r="C26" s="11" t="s">
        <v>16</v>
      </c>
      <c r="D26" s="23" t="s">
        <v>13</v>
      </c>
      <c r="E26" s="23" t="s">
        <v>14</v>
      </c>
      <c r="F26" s="11" t="s">
        <v>81</v>
      </c>
      <c r="G26" s="11" t="s">
        <v>46</v>
      </c>
      <c r="H26" s="11" t="s">
        <v>47</v>
      </c>
      <c r="I26" s="11" t="s">
        <v>109</v>
      </c>
      <c r="J26" s="11"/>
      <c r="K26" s="8">
        <v>90243</v>
      </c>
      <c r="L26" s="8">
        <v>214652</v>
      </c>
      <c r="M26" s="8"/>
      <c r="N26" s="5"/>
    </row>
    <row r="27" spans="1:14" s="6" customFormat="1" ht="29.25" customHeight="1">
      <c r="A27" s="21"/>
      <c r="B27" s="11" t="s">
        <v>16</v>
      </c>
      <c r="C27" s="11" t="s">
        <v>16</v>
      </c>
      <c r="D27" s="23" t="s">
        <v>13</v>
      </c>
      <c r="E27" s="23" t="s">
        <v>14</v>
      </c>
      <c r="F27" s="11" t="s">
        <v>82</v>
      </c>
      <c r="G27" s="11" t="s">
        <v>46</v>
      </c>
      <c r="H27" s="11" t="s">
        <v>47</v>
      </c>
      <c r="I27" s="11" t="s">
        <v>109</v>
      </c>
      <c r="J27" s="11"/>
      <c r="K27" s="8">
        <v>11647</v>
      </c>
      <c r="L27" s="8">
        <v>11647</v>
      </c>
      <c r="M27" s="8"/>
      <c r="N27" s="5"/>
    </row>
    <row r="28" spans="1:14" s="6" customFormat="1">
      <c r="A28" s="24"/>
      <c r="B28" s="11" t="s">
        <v>16</v>
      </c>
      <c r="C28" s="11" t="s">
        <v>16</v>
      </c>
      <c r="D28" s="23" t="s">
        <v>13</v>
      </c>
      <c r="E28" s="23" t="s">
        <v>14</v>
      </c>
      <c r="F28" s="11" t="s">
        <v>83</v>
      </c>
      <c r="G28" s="11" t="s">
        <v>46</v>
      </c>
      <c r="H28" s="11" t="s">
        <v>47</v>
      </c>
      <c r="I28" s="11" t="s">
        <v>109</v>
      </c>
      <c r="J28" s="11"/>
      <c r="K28" s="8">
        <v>1909</v>
      </c>
      <c r="L28" s="8">
        <v>1909</v>
      </c>
      <c r="M28" s="8"/>
      <c r="N28" s="5"/>
    </row>
    <row r="29" spans="1:14" s="6" customFormat="1" ht="27" customHeight="1">
      <c r="A29" s="24"/>
      <c r="B29" s="11" t="s">
        <v>16</v>
      </c>
      <c r="C29" s="11" t="s">
        <v>16</v>
      </c>
      <c r="D29" s="23" t="s">
        <v>13</v>
      </c>
      <c r="E29" s="23" t="s">
        <v>14</v>
      </c>
      <c r="F29" s="11" t="s">
        <v>84</v>
      </c>
      <c r="G29" s="11" t="s">
        <v>46</v>
      </c>
      <c r="H29" s="11" t="s">
        <v>47</v>
      </c>
      <c r="I29" s="11" t="s">
        <v>109</v>
      </c>
      <c r="J29" s="11"/>
      <c r="K29" s="8">
        <v>12953</v>
      </c>
      <c r="L29" s="8">
        <v>12953</v>
      </c>
      <c r="M29" s="8"/>
      <c r="N29" s="5"/>
    </row>
    <row r="30" spans="1:14" s="6" customFormat="1" hidden="1">
      <c r="A30" s="46" t="s">
        <v>48</v>
      </c>
      <c r="B30" s="11" t="s">
        <v>16</v>
      </c>
      <c r="C30" s="11" t="s">
        <v>16</v>
      </c>
      <c r="D30" s="23" t="s">
        <v>13</v>
      </c>
      <c r="E30" s="23" t="s">
        <v>14</v>
      </c>
      <c r="F30" s="11" t="s">
        <v>51</v>
      </c>
      <c r="G30" s="11" t="s">
        <v>46</v>
      </c>
      <c r="H30" s="11" t="s">
        <v>52</v>
      </c>
      <c r="I30" s="11"/>
      <c r="J30" s="11" t="s">
        <v>6</v>
      </c>
      <c r="K30" s="8">
        <f>K31</f>
        <v>30217</v>
      </c>
      <c r="L30" s="8">
        <f t="shared" ref="L30:M30" si="1">L31</f>
        <v>0</v>
      </c>
      <c r="M30" s="8">
        <f t="shared" si="1"/>
        <v>0</v>
      </c>
    </row>
    <row r="31" spans="1:14" s="6" customFormat="1" ht="151.80000000000001" hidden="1">
      <c r="A31" s="37" t="s">
        <v>53</v>
      </c>
      <c r="B31" s="11" t="s">
        <v>16</v>
      </c>
      <c r="C31" s="11" t="s">
        <v>16</v>
      </c>
      <c r="D31" s="23" t="s">
        <v>13</v>
      </c>
      <c r="E31" s="23" t="s">
        <v>14</v>
      </c>
      <c r="F31" s="11" t="s">
        <v>51</v>
      </c>
      <c r="G31" s="11" t="s">
        <v>46</v>
      </c>
      <c r="H31" s="11" t="s">
        <v>52</v>
      </c>
      <c r="I31" s="11"/>
      <c r="J31" s="11" t="s">
        <v>6</v>
      </c>
      <c r="K31" s="8">
        <v>30217</v>
      </c>
      <c r="L31" s="8">
        <v>0</v>
      </c>
      <c r="M31" s="8">
        <v>0</v>
      </c>
    </row>
    <row r="32" spans="1:14" s="6" customFormat="1" ht="29.25" hidden="1" customHeight="1">
      <c r="A32" s="11" t="s">
        <v>36</v>
      </c>
      <c r="B32" s="11" t="s">
        <v>16</v>
      </c>
      <c r="C32" s="11" t="s">
        <v>16</v>
      </c>
      <c r="D32" s="23" t="s">
        <v>13</v>
      </c>
      <c r="E32" s="23" t="s">
        <v>26</v>
      </c>
      <c r="F32" s="11"/>
      <c r="G32" s="11"/>
      <c r="H32" s="11"/>
      <c r="I32" s="11"/>
      <c r="J32" s="11"/>
      <c r="K32" s="8" t="e">
        <f>K38+#REF!+#REF!+#REF!+K101</f>
        <v>#REF!</v>
      </c>
      <c r="L32" s="8" t="e">
        <f>L38+#REF!+#REF!+#REF!</f>
        <v>#REF!</v>
      </c>
      <c r="M32" s="8" t="e">
        <f>M38+#REF!+#REF!+#REF!</f>
        <v>#REF!</v>
      </c>
    </row>
    <row r="33" spans="1:13" ht="109.5" hidden="1" customHeight="1">
      <c r="A33" s="21" t="s">
        <v>75</v>
      </c>
      <c r="B33" s="11" t="s">
        <v>16</v>
      </c>
      <c r="C33" s="11" t="s">
        <v>16</v>
      </c>
      <c r="D33" s="23" t="s">
        <v>13</v>
      </c>
      <c r="E33" s="23" t="s">
        <v>26</v>
      </c>
      <c r="F33" s="11" t="s">
        <v>54</v>
      </c>
      <c r="G33" s="11"/>
      <c r="H33" s="11"/>
      <c r="I33" s="11"/>
      <c r="J33" s="11"/>
      <c r="K33" s="8" t="e">
        <f t="shared" ref="K33:M35" si="2">K34</f>
        <v>#REF!</v>
      </c>
      <c r="L33" s="8" t="e">
        <f t="shared" si="2"/>
        <v>#REF!</v>
      </c>
      <c r="M33" s="8" t="e">
        <f t="shared" si="2"/>
        <v>#REF!</v>
      </c>
    </row>
    <row r="34" spans="1:13" s="6" customFormat="1" ht="55.2" hidden="1">
      <c r="A34" s="37" t="s">
        <v>55</v>
      </c>
      <c r="B34" s="11" t="s">
        <v>16</v>
      </c>
      <c r="C34" s="11" t="s">
        <v>16</v>
      </c>
      <c r="D34" s="23" t="s">
        <v>13</v>
      </c>
      <c r="E34" s="23" t="s">
        <v>26</v>
      </c>
      <c r="F34" s="11" t="s">
        <v>56</v>
      </c>
      <c r="G34" s="11"/>
      <c r="H34" s="11"/>
      <c r="I34" s="11"/>
      <c r="J34" s="11"/>
      <c r="K34" s="8" t="e">
        <f t="shared" si="2"/>
        <v>#REF!</v>
      </c>
      <c r="L34" s="8" t="e">
        <f t="shared" si="2"/>
        <v>#REF!</v>
      </c>
      <c r="M34" s="8" t="e">
        <f>M35</f>
        <v>#REF!</v>
      </c>
    </row>
    <row r="35" spans="1:13" s="6" customFormat="1" ht="27.6" hidden="1">
      <c r="A35" s="37" t="s">
        <v>49</v>
      </c>
      <c r="B35" s="11" t="s">
        <v>16</v>
      </c>
      <c r="C35" s="11" t="s">
        <v>16</v>
      </c>
      <c r="D35" s="23" t="s">
        <v>13</v>
      </c>
      <c r="E35" s="23" t="s">
        <v>26</v>
      </c>
      <c r="F35" s="11" t="s">
        <v>57</v>
      </c>
      <c r="G35" s="11"/>
      <c r="H35" s="11"/>
      <c r="I35" s="11"/>
      <c r="J35" s="11"/>
      <c r="K35" s="8" t="e">
        <f t="shared" si="2"/>
        <v>#REF!</v>
      </c>
      <c r="L35" s="8" t="e">
        <f t="shared" si="2"/>
        <v>#REF!</v>
      </c>
      <c r="M35" s="8" t="e">
        <f>M36</f>
        <v>#REF!</v>
      </c>
    </row>
    <row r="36" spans="1:13" s="6" customFormat="1" ht="27.6" hidden="1">
      <c r="A36" s="37" t="s">
        <v>58</v>
      </c>
      <c r="B36" s="11" t="s">
        <v>16</v>
      </c>
      <c r="C36" s="11" t="s">
        <v>16</v>
      </c>
      <c r="D36" s="23" t="s">
        <v>13</v>
      </c>
      <c r="E36" s="23" t="s">
        <v>26</v>
      </c>
      <c r="F36" s="11" t="s">
        <v>59</v>
      </c>
      <c r="G36" s="11"/>
      <c r="H36" s="11"/>
      <c r="I36" s="11"/>
      <c r="J36" s="11"/>
      <c r="K36" s="8" t="e">
        <f>#REF!</f>
        <v>#REF!</v>
      </c>
      <c r="L36" s="8" t="e">
        <f>#REF!</f>
        <v>#REF!</v>
      </c>
      <c r="M36" s="8" t="e">
        <f>#REF!</f>
        <v>#REF!</v>
      </c>
    </row>
    <row r="37" spans="1:13" s="6" customFormat="1" ht="69" hidden="1">
      <c r="A37" s="46" t="s">
        <v>104</v>
      </c>
      <c r="B37" s="11" t="s">
        <v>16</v>
      </c>
      <c r="C37" s="11" t="s">
        <v>16</v>
      </c>
      <c r="D37" s="23" t="s">
        <v>13</v>
      </c>
      <c r="E37" s="23" t="s">
        <v>26</v>
      </c>
      <c r="F37" s="11" t="s">
        <v>59</v>
      </c>
      <c r="G37" s="11" t="s">
        <v>60</v>
      </c>
      <c r="H37" s="11" t="s">
        <v>61</v>
      </c>
      <c r="I37" s="11" t="s">
        <v>62</v>
      </c>
      <c r="J37" s="11" t="s">
        <v>27</v>
      </c>
      <c r="K37" s="8">
        <v>52</v>
      </c>
      <c r="L37" s="8">
        <v>0</v>
      </c>
      <c r="M37" s="8">
        <v>0</v>
      </c>
    </row>
    <row r="38" spans="1:13" s="6" customFormat="1" ht="69" hidden="1">
      <c r="A38" s="11" t="s">
        <v>73</v>
      </c>
      <c r="B38" s="11" t="s">
        <v>16</v>
      </c>
      <c r="C38" s="11" t="s">
        <v>16</v>
      </c>
      <c r="D38" s="23" t="s">
        <v>13</v>
      </c>
      <c r="E38" s="23" t="s">
        <v>26</v>
      </c>
      <c r="F38" s="11" t="s">
        <v>74</v>
      </c>
      <c r="G38" s="11"/>
      <c r="H38" s="11"/>
      <c r="I38" s="11"/>
      <c r="J38" s="11"/>
      <c r="K38" s="8" t="e">
        <f>#REF!+#REF!+K61+#REF!</f>
        <v>#REF!</v>
      </c>
      <c r="L38" s="8" t="e">
        <f>#REF!+#REF!+L61+#REF!</f>
        <v>#REF!</v>
      </c>
      <c r="M38" s="8" t="e">
        <f>#REF!+#REF!+M61+#REF!</f>
        <v>#REF!</v>
      </c>
    </row>
    <row r="39" spans="1:13" s="6" customFormat="1">
      <c r="A39" s="11"/>
      <c r="B39" s="11"/>
      <c r="C39" s="11" t="s">
        <v>16</v>
      </c>
      <c r="D39" s="23" t="s">
        <v>13</v>
      </c>
      <c r="E39" s="23" t="s">
        <v>14</v>
      </c>
      <c r="F39" s="11" t="s">
        <v>112</v>
      </c>
      <c r="G39" s="11" t="s">
        <v>46</v>
      </c>
      <c r="H39" s="11" t="s">
        <v>47</v>
      </c>
      <c r="I39" s="11" t="s">
        <v>109</v>
      </c>
      <c r="J39" s="11"/>
      <c r="K39" s="8">
        <v>100000</v>
      </c>
      <c r="L39" s="8"/>
      <c r="M39" s="8"/>
    </row>
    <row r="40" spans="1:13" s="6" customFormat="1" ht="19.5" customHeight="1">
      <c r="A40" s="11"/>
      <c r="B40" s="11"/>
      <c r="C40" s="11" t="s">
        <v>16</v>
      </c>
      <c r="D40" s="23" t="s">
        <v>13</v>
      </c>
      <c r="E40" s="23" t="s">
        <v>14</v>
      </c>
      <c r="F40" s="11" t="s">
        <v>114</v>
      </c>
      <c r="G40" s="11" t="s">
        <v>46</v>
      </c>
      <c r="H40" s="11" t="s">
        <v>47</v>
      </c>
      <c r="I40" s="11" t="s">
        <v>109</v>
      </c>
      <c r="J40" s="11"/>
      <c r="K40" s="8"/>
      <c r="L40" s="8"/>
      <c r="M40" s="8">
        <v>214652</v>
      </c>
    </row>
    <row r="41" spans="1:13" s="6" customFormat="1">
      <c r="A41" s="11"/>
      <c r="B41" s="11"/>
      <c r="C41" s="11" t="s">
        <v>16</v>
      </c>
      <c r="D41" s="23" t="s">
        <v>13</v>
      </c>
      <c r="E41" s="23" t="s">
        <v>14</v>
      </c>
      <c r="F41" s="11" t="s">
        <v>115</v>
      </c>
      <c r="G41" s="11" t="s">
        <v>46</v>
      </c>
      <c r="H41" s="11" t="s">
        <v>47</v>
      </c>
      <c r="I41" s="11" t="s">
        <v>109</v>
      </c>
      <c r="J41" s="11"/>
      <c r="K41" s="8"/>
      <c r="L41" s="8"/>
      <c r="M41" s="8">
        <v>11647</v>
      </c>
    </row>
    <row r="42" spans="1:13" s="6" customFormat="1">
      <c r="A42" s="11"/>
      <c r="B42" s="11"/>
      <c r="C42" s="11" t="s">
        <v>16</v>
      </c>
      <c r="D42" s="23" t="s">
        <v>13</v>
      </c>
      <c r="E42" s="23" t="s">
        <v>14</v>
      </c>
      <c r="F42" s="11" t="s">
        <v>116</v>
      </c>
      <c r="G42" s="11" t="s">
        <v>46</v>
      </c>
      <c r="H42" s="11" t="s">
        <v>47</v>
      </c>
      <c r="I42" s="11" t="s">
        <v>109</v>
      </c>
      <c r="J42" s="11"/>
      <c r="K42" s="8"/>
      <c r="L42" s="8"/>
      <c r="M42" s="8">
        <v>1909</v>
      </c>
    </row>
    <row r="43" spans="1:13" s="6" customFormat="1">
      <c r="A43" s="11"/>
      <c r="B43" s="11"/>
      <c r="C43" s="11" t="s">
        <v>16</v>
      </c>
      <c r="D43" s="23" t="s">
        <v>13</v>
      </c>
      <c r="E43" s="23" t="s">
        <v>14</v>
      </c>
      <c r="F43" s="11" t="s">
        <v>117</v>
      </c>
      <c r="G43" s="11" t="s">
        <v>46</v>
      </c>
      <c r="H43" s="11" t="s">
        <v>47</v>
      </c>
      <c r="I43" s="11" t="s">
        <v>109</v>
      </c>
      <c r="J43" s="11"/>
      <c r="K43" s="8"/>
      <c r="L43" s="8"/>
      <c r="M43" s="8">
        <v>12953</v>
      </c>
    </row>
    <row r="44" spans="1:13" s="6" customFormat="1" ht="27.6">
      <c r="A44" s="46" t="s">
        <v>36</v>
      </c>
      <c r="B44" s="11" t="s">
        <v>16</v>
      </c>
      <c r="C44" s="11" t="s">
        <v>16</v>
      </c>
      <c r="D44" s="23" t="s">
        <v>13</v>
      </c>
      <c r="E44" s="23" t="s">
        <v>26</v>
      </c>
      <c r="F44" s="11"/>
      <c r="G44" s="11"/>
      <c r="H44" s="11"/>
      <c r="I44" s="11"/>
      <c r="J44" s="11"/>
      <c r="K44" s="8">
        <f>K45+K46+K47+K48+K60+K67+K68+K69+K70+K71+K72+K73+K75+K76+K102+K74</f>
        <v>1534429</v>
      </c>
      <c r="L44" s="8">
        <f>L45+L46+L47+L48+L60+L67+L68+L69+L70+L71+L72+L73+L75+L76+L102</f>
        <v>725060</v>
      </c>
      <c r="M44" s="8">
        <f>M103+M105+M106+M107+M108+M109+M110+M111+M104</f>
        <v>757174</v>
      </c>
    </row>
    <row r="45" spans="1:13" s="6" customFormat="1" ht="21.75" customHeight="1">
      <c r="A45" s="46"/>
      <c r="B45" s="11" t="s">
        <v>16</v>
      </c>
      <c r="C45" s="11" t="s">
        <v>16</v>
      </c>
      <c r="D45" s="23" t="s">
        <v>13</v>
      </c>
      <c r="E45" s="23" t="s">
        <v>26</v>
      </c>
      <c r="F45" s="11" t="s">
        <v>85</v>
      </c>
      <c r="G45" s="11" t="s">
        <v>60</v>
      </c>
      <c r="H45" s="11" t="s">
        <v>61</v>
      </c>
      <c r="I45" s="11" t="s">
        <v>62</v>
      </c>
      <c r="J45" s="11"/>
      <c r="K45" s="8">
        <v>835</v>
      </c>
      <c r="L45" s="8">
        <v>835</v>
      </c>
      <c r="M45" s="8"/>
    </row>
    <row r="46" spans="1:13" s="6" customFormat="1" ht="24.75" customHeight="1">
      <c r="A46" s="11"/>
      <c r="B46" s="11" t="s">
        <v>16</v>
      </c>
      <c r="C46" s="11" t="s">
        <v>16</v>
      </c>
      <c r="D46" s="23" t="s">
        <v>13</v>
      </c>
      <c r="E46" s="23" t="s">
        <v>26</v>
      </c>
      <c r="F46" s="11" t="s">
        <v>86</v>
      </c>
      <c r="G46" s="11" t="s">
        <v>60</v>
      </c>
      <c r="H46" s="11" t="s">
        <v>61</v>
      </c>
      <c r="I46" s="11" t="s">
        <v>62</v>
      </c>
      <c r="J46" s="11"/>
      <c r="K46" s="8">
        <v>368100</v>
      </c>
      <c r="L46" s="8">
        <v>385702</v>
      </c>
      <c r="M46" s="8"/>
    </row>
    <row r="47" spans="1:13" s="6" customFormat="1" ht="21.75" customHeight="1">
      <c r="A47" s="37"/>
      <c r="B47" s="11" t="s">
        <v>16</v>
      </c>
      <c r="C47" s="11" t="s">
        <v>16</v>
      </c>
      <c r="D47" s="23" t="s">
        <v>13</v>
      </c>
      <c r="E47" s="23" t="s">
        <v>26</v>
      </c>
      <c r="F47" s="11" t="s">
        <v>87</v>
      </c>
      <c r="G47" s="11" t="s">
        <v>67</v>
      </c>
      <c r="H47" s="11" t="s">
        <v>68</v>
      </c>
      <c r="I47" s="22">
        <v>414</v>
      </c>
      <c r="J47" s="11"/>
      <c r="K47" s="8">
        <v>4743</v>
      </c>
      <c r="L47" s="8">
        <v>20798</v>
      </c>
      <c r="M47" s="8"/>
    </row>
    <row r="48" spans="1:13" s="6" customFormat="1" ht="21.75" customHeight="1">
      <c r="A48" s="46"/>
      <c r="B48" s="11" t="s">
        <v>16</v>
      </c>
      <c r="C48" s="11" t="s">
        <v>16</v>
      </c>
      <c r="D48" s="23" t="s">
        <v>13</v>
      </c>
      <c r="E48" s="23" t="s">
        <v>26</v>
      </c>
      <c r="F48" s="11" t="s">
        <v>88</v>
      </c>
      <c r="G48" s="11" t="s">
        <v>60</v>
      </c>
      <c r="H48" s="11" t="s">
        <v>61</v>
      </c>
      <c r="I48" s="11" t="s">
        <v>62</v>
      </c>
      <c r="J48" s="11"/>
      <c r="K48" s="8">
        <v>5561</v>
      </c>
      <c r="L48" s="8">
        <v>5500</v>
      </c>
      <c r="M48" s="8"/>
    </row>
    <row r="49" spans="1:13" s="6" customFormat="1" ht="68.25" hidden="1" customHeight="1">
      <c r="A49" s="47"/>
      <c r="B49" s="11" t="s">
        <v>16</v>
      </c>
      <c r="C49" s="11" t="s">
        <v>16</v>
      </c>
      <c r="D49" s="23" t="s">
        <v>13</v>
      </c>
      <c r="E49" s="23" t="s">
        <v>26</v>
      </c>
      <c r="F49" s="33" t="s">
        <v>101</v>
      </c>
      <c r="G49" s="11"/>
      <c r="H49" s="11"/>
      <c r="I49" s="11"/>
      <c r="J49" s="11"/>
      <c r="K49" s="8">
        <f>K50</f>
        <v>0</v>
      </c>
      <c r="L49" s="8"/>
      <c r="M49" s="8"/>
    </row>
    <row r="50" spans="1:13" s="6" customFormat="1" ht="48.75" hidden="1" customHeight="1">
      <c r="A50" s="11"/>
      <c r="B50" s="11" t="s">
        <v>16</v>
      </c>
      <c r="C50" s="11" t="s">
        <v>16</v>
      </c>
      <c r="D50" s="23" t="s">
        <v>13</v>
      </c>
      <c r="E50" s="23" t="s">
        <v>26</v>
      </c>
      <c r="F50" s="33" t="s">
        <v>101</v>
      </c>
      <c r="G50" s="11" t="s">
        <v>60</v>
      </c>
      <c r="H50" s="11"/>
      <c r="I50" s="11"/>
      <c r="J50" s="11"/>
      <c r="K50" s="8">
        <f t="shared" ref="K50:L50" si="3">K51</f>
        <v>0</v>
      </c>
      <c r="L50" s="8">
        <f t="shared" si="3"/>
        <v>0</v>
      </c>
      <c r="M50" s="8"/>
    </row>
    <row r="51" spans="1:13" s="6" customFormat="1" ht="48.75" hidden="1" customHeight="1">
      <c r="A51" s="46"/>
      <c r="B51" s="11" t="s">
        <v>16</v>
      </c>
      <c r="C51" s="11" t="s">
        <v>16</v>
      </c>
      <c r="D51" s="23" t="s">
        <v>13</v>
      </c>
      <c r="E51" s="23" t="s">
        <v>26</v>
      </c>
      <c r="F51" s="33" t="s">
        <v>101</v>
      </c>
      <c r="G51" s="11" t="s">
        <v>60</v>
      </c>
      <c r="H51" s="11" t="s">
        <v>61</v>
      </c>
      <c r="I51" s="11"/>
      <c r="J51" s="11"/>
      <c r="K51" s="8">
        <f>K52</f>
        <v>0</v>
      </c>
      <c r="L51" s="8">
        <f>L52</f>
        <v>0</v>
      </c>
      <c r="M51" s="8"/>
    </row>
    <row r="52" spans="1:13" s="6" customFormat="1" ht="48.75" hidden="1" customHeight="1">
      <c r="A52" s="11"/>
      <c r="B52" s="11" t="s">
        <v>16</v>
      </c>
      <c r="C52" s="11" t="s">
        <v>16</v>
      </c>
      <c r="D52" s="23" t="s">
        <v>13</v>
      </c>
      <c r="E52" s="23" t="s">
        <v>26</v>
      </c>
      <c r="F52" s="33" t="s">
        <v>101</v>
      </c>
      <c r="G52" s="11" t="s">
        <v>60</v>
      </c>
      <c r="H52" s="11" t="s">
        <v>61</v>
      </c>
      <c r="I52" s="11" t="s">
        <v>62</v>
      </c>
      <c r="J52" s="11"/>
      <c r="K52" s="8">
        <v>0</v>
      </c>
      <c r="L52" s="8">
        <v>0</v>
      </c>
      <c r="M52" s="8"/>
    </row>
    <row r="53" spans="1:13" s="32" customFormat="1" ht="144" hidden="1" customHeight="1">
      <c r="A53" s="48"/>
      <c r="B53" s="11" t="s">
        <v>16</v>
      </c>
      <c r="C53" s="11" t="s">
        <v>16</v>
      </c>
      <c r="D53" s="23" t="s">
        <v>13</v>
      </c>
      <c r="E53" s="23" t="s">
        <v>26</v>
      </c>
      <c r="F53" s="11" t="s">
        <v>99</v>
      </c>
      <c r="G53" s="11"/>
      <c r="H53" s="11"/>
      <c r="I53" s="11"/>
      <c r="J53" s="11"/>
      <c r="K53" s="8">
        <f>K54+K57</f>
        <v>0</v>
      </c>
      <c r="L53" s="8"/>
      <c r="M53" s="8"/>
    </row>
    <row r="54" spans="1:13" s="6" customFormat="1" ht="53.25" hidden="1" customHeight="1">
      <c r="A54" s="11"/>
      <c r="B54" s="11" t="s">
        <v>16</v>
      </c>
      <c r="C54" s="11" t="s">
        <v>16</v>
      </c>
      <c r="D54" s="23" t="s">
        <v>13</v>
      </c>
      <c r="E54" s="23" t="s">
        <v>26</v>
      </c>
      <c r="F54" s="11" t="s">
        <v>99</v>
      </c>
      <c r="G54" s="11" t="s">
        <v>60</v>
      </c>
      <c r="H54" s="11"/>
      <c r="I54" s="11"/>
      <c r="J54" s="11"/>
      <c r="K54" s="8">
        <f t="shared" ref="K54:L54" si="4">K55</f>
        <v>0</v>
      </c>
      <c r="L54" s="8">
        <f t="shared" si="4"/>
        <v>0</v>
      </c>
      <c r="M54" s="8"/>
    </row>
    <row r="55" spans="1:13" s="6" customFormat="1" ht="53.25" hidden="1" customHeight="1">
      <c r="A55" s="46"/>
      <c r="B55" s="11" t="s">
        <v>16</v>
      </c>
      <c r="C55" s="11" t="s">
        <v>16</v>
      </c>
      <c r="D55" s="23" t="s">
        <v>13</v>
      </c>
      <c r="E55" s="23" t="s">
        <v>26</v>
      </c>
      <c r="F55" s="11" t="s">
        <v>99</v>
      </c>
      <c r="G55" s="11" t="s">
        <v>60</v>
      </c>
      <c r="H55" s="11" t="s">
        <v>61</v>
      </c>
      <c r="I55" s="11"/>
      <c r="J55" s="11"/>
      <c r="K55" s="8">
        <f>K56</f>
        <v>0</v>
      </c>
      <c r="L55" s="8">
        <f>L56</f>
        <v>0</v>
      </c>
      <c r="M55" s="8"/>
    </row>
    <row r="56" spans="1:13" s="6" customFormat="1" ht="48.75" hidden="1" customHeight="1">
      <c r="A56" s="11"/>
      <c r="B56" s="11" t="s">
        <v>16</v>
      </c>
      <c r="C56" s="11" t="s">
        <v>16</v>
      </c>
      <c r="D56" s="23" t="s">
        <v>13</v>
      </c>
      <c r="E56" s="23" t="s">
        <v>26</v>
      </c>
      <c r="F56" s="11" t="s">
        <v>99</v>
      </c>
      <c r="G56" s="11" t="s">
        <v>60</v>
      </c>
      <c r="H56" s="11" t="s">
        <v>61</v>
      </c>
      <c r="I56" s="11" t="s">
        <v>62</v>
      </c>
      <c r="J56" s="11"/>
      <c r="K56" s="8"/>
      <c r="L56" s="8">
        <v>0</v>
      </c>
      <c r="M56" s="8"/>
    </row>
    <row r="57" spans="1:13" s="6" customFormat="1" ht="48.75" hidden="1" customHeight="1">
      <c r="A57" s="11"/>
      <c r="B57" s="11" t="s">
        <v>16</v>
      </c>
      <c r="C57" s="11" t="s">
        <v>16</v>
      </c>
      <c r="D57" s="23" t="s">
        <v>13</v>
      </c>
      <c r="E57" s="23" t="s">
        <v>26</v>
      </c>
      <c r="F57" s="11" t="s">
        <v>99</v>
      </c>
      <c r="G57" s="11" t="s">
        <v>67</v>
      </c>
      <c r="H57" s="11"/>
      <c r="I57" s="11"/>
      <c r="J57" s="11"/>
      <c r="K57" s="8">
        <f>K58</f>
        <v>0</v>
      </c>
      <c r="L57" s="8">
        <v>0</v>
      </c>
      <c r="M57" s="8"/>
    </row>
    <row r="58" spans="1:13" s="6" customFormat="1" ht="48.75" hidden="1" customHeight="1">
      <c r="A58" s="46"/>
      <c r="B58" s="11" t="s">
        <v>16</v>
      </c>
      <c r="C58" s="11" t="s">
        <v>16</v>
      </c>
      <c r="D58" s="23" t="s">
        <v>13</v>
      </c>
      <c r="E58" s="23" t="s">
        <v>26</v>
      </c>
      <c r="F58" s="11" t="s">
        <v>99</v>
      </c>
      <c r="G58" s="11" t="s">
        <v>67</v>
      </c>
      <c r="H58" s="11" t="s">
        <v>68</v>
      </c>
      <c r="I58" s="11"/>
      <c r="J58" s="11"/>
      <c r="K58" s="8">
        <f>K59</f>
        <v>0</v>
      </c>
      <c r="L58" s="8">
        <v>0</v>
      </c>
      <c r="M58" s="8"/>
    </row>
    <row r="59" spans="1:13" s="6" customFormat="1" ht="48.75" hidden="1" customHeight="1">
      <c r="A59" s="11"/>
      <c r="B59" s="11" t="s">
        <v>16</v>
      </c>
      <c r="C59" s="11" t="s">
        <v>16</v>
      </c>
      <c r="D59" s="23" t="s">
        <v>13</v>
      </c>
      <c r="E59" s="23" t="s">
        <v>26</v>
      </c>
      <c r="F59" s="11" t="s">
        <v>99</v>
      </c>
      <c r="G59" s="11" t="s">
        <v>67</v>
      </c>
      <c r="H59" s="11" t="s">
        <v>68</v>
      </c>
      <c r="I59" s="11" t="s">
        <v>98</v>
      </c>
      <c r="J59" s="11"/>
      <c r="K59" s="8"/>
      <c r="L59" s="8">
        <v>0</v>
      </c>
      <c r="M59" s="8"/>
    </row>
    <row r="60" spans="1:13" s="6" customFormat="1" ht="21.75" customHeight="1">
      <c r="A60" s="11"/>
      <c r="B60" s="11" t="s">
        <v>16</v>
      </c>
      <c r="C60" s="11" t="s">
        <v>16</v>
      </c>
      <c r="D60" s="23" t="s">
        <v>13</v>
      </c>
      <c r="E60" s="23" t="s">
        <v>26</v>
      </c>
      <c r="F60" s="11" t="s">
        <v>100</v>
      </c>
      <c r="G60" s="11" t="s">
        <v>60</v>
      </c>
      <c r="H60" s="11" t="s">
        <v>61</v>
      </c>
      <c r="I60" s="11" t="s">
        <v>62</v>
      </c>
      <c r="J60" s="11"/>
      <c r="K60" s="8">
        <v>300420</v>
      </c>
      <c r="L60" s="8">
        <f>41859-33200-4672</f>
        <v>3987</v>
      </c>
      <c r="M60" s="8"/>
    </row>
    <row r="61" spans="1:13" s="6" customFormat="1" ht="81.75" hidden="1" customHeight="1">
      <c r="A61" s="37"/>
      <c r="B61" s="11" t="s">
        <v>16</v>
      </c>
      <c r="C61" s="11" t="s">
        <v>16</v>
      </c>
      <c r="D61" s="23" t="s">
        <v>13</v>
      </c>
      <c r="E61" s="23" t="s">
        <v>26</v>
      </c>
      <c r="F61" s="11" t="s">
        <v>89</v>
      </c>
      <c r="G61" s="11"/>
      <c r="H61" s="11"/>
      <c r="I61" s="22"/>
      <c r="J61" s="11"/>
      <c r="K61" s="8">
        <f>K62</f>
        <v>5558</v>
      </c>
      <c r="L61" s="8">
        <f t="shared" ref="L61:M61" si="5">L62</f>
        <v>0</v>
      </c>
      <c r="M61" s="8">
        <f t="shared" si="5"/>
        <v>0</v>
      </c>
    </row>
    <row r="62" spans="1:13" s="6" customFormat="1" ht="31.5" hidden="1" customHeight="1">
      <c r="A62" s="37"/>
      <c r="B62" s="11" t="s">
        <v>16</v>
      </c>
      <c r="C62" s="11" t="s">
        <v>16</v>
      </c>
      <c r="D62" s="23" t="s">
        <v>13</v>
      </c>
      <c r="E62" s="23" t="s">
        <v>26</v>
      </c>
      <c r="F62" s="11" t="s">
        <v>90</v>
      </c>
      <c r="G62" s="11"/>
      <c r="H62" s="11"/>
      <c r="I62" s="22"/>
      <c r="J62" s="11"/>
      <c r="K62" s="8">
        <f>K63</f>
        <v>5558</v>
      </c>
      <c r="L62" s="8">
        <f t="shared" ref="L62:M62" si="6">L63</f>
        <v>0</v>
      </c>
      <c r="M62" s="8">
        <f t="shared" si="6"/>
        <v>0</v>
      </c>
    </row>
    <row r="63" spans="1:13" s="6" customFormat="1" ht="31.5" hidden="1" customHeight="1">
      <c r="A63" s="37"/>
      <c r="B63" s="11" t="s">
        <v>16</v>
      </c>
      <c r="C63" s="11" t="s">
        <v>16</v>
      </c>
      <c r="D63" s="23" t="s">
        <v>13</v>
      </c>
      <c r="E63" s="23" t="s">
        <v>26</v>
      </c>
      <c r="F63" s="11" t="s">
        <v>91</v>
      </c>
      <c r="G63" s="11"/>
      <c r="H63" s="11"/>
      <c r="I63" s="22"/>
      <c r="J63" s="11"/>
      <c r="K63" s="8">
        <f>K64</f>
        <v>5558</v>
      </c>
      <c r="L63" s="8">
        <f t="shared" ref="L63:M63" si="7">L64</f>
        <v>0</v>
      </c>
      <c r="M63" s="8">
        <f t="shared" si="7"/>
        <v>0</v>
      </c>
    </row>
    <row r="64" spans="1:13" s="6" customFormat="1" ht="37.5" hidden="1" customHeight="1">
      <c r="A64" s="37"/>
      <c r="B64" s="11" t="s">
        <v>16</v>
      </c>
      <c r="C64" s="11" t="s">
        <v>16</v>
      </c>
      <c r="D64" s="23" t="s">
        <v>13</v>
      </c>
      <c r="E64" s="23" t="s">
        <v>26</v>
      </c>
      <c r="F64" s="11" t="s">
        <v>91</v>
      </c>
      <c r="G64" s="11" t="s">
        <v>60</v>
      </c>
      <c r="H64" s="11"/>
      <c r="I64" s="11"/>
      <c r="J64" s="11"/>
      <c r="K64" s="8">
        <f>K65</f>
        <v>5558</v>
      </c>
      <c r="L64" s="8">
        <f t="shared" ref="L64:M64" si="8">L65</f>
        <v>0</v>
      </c>
      <c r="M64" s="8">
        <f t="shared" si="8"/>
        <v>0</v>
      </c>
    </row>
    <row r="65" spans="1:14" s="6" customFormat="1" ht="42.75" hidden="1" customHeight="1">
      <c r="A65" s="46"/>
      <c r="B65" s="11" t="s">
        <v>16</v>
      </c>
      <c r="C65" s="11" t="s">
        <v>16</v>
      </c>
      <c r="D65" s="23" t="s">
        <v>13</v>
      </c>
      <c r="E65" s="23" t="s">
        <v>26</v>
      </c>
      <c r="F65" s="11" t="s">
        <v>91</v>
      </c>
      <c r="G65" s="11" t="s">
        <v>60</v>
      </c>
      <c r="H65" s="11" t="s">
        <v>61</v>
      </c>
      <c r="I65" s="11"/>
      <c r="J65" s="11"/>
      <c r="K65" s="8">
        <f>K66</f>
        <v>5558</v>
      </c>
      <c r="L65" s="8">
        <f>L66</f>
        <v>0</v>
      </c>
      <c r="M65" s="8">
        <f>M66</f>
        <v>0</v>
      </c>
    </row>
    <row r="66" spans="1:14" s="6" customFormat="1" ht="52.5" hidden="1" customHeight="1">
      <c r="A66" s="46"/>
      <c r="B66" s="11" t="s">
        <v>16</v>
      </c>
      <c r="C66" s="11" t="s">
        <v>16</v>
      </c>
      <c r="D66" s="23" t="s">
        <v>13</v>
      </c>
      <c r="E66" s="23" t="s">
        <v>26</v>
      </c>
      <c r="F66" s="11" t="s">
        <v>91</v>
      </c>
      <c r="G66" s="11" t="s">
        <v>60</v>
      </c>
      <c r="H66" s="11" t="s">
        <v>61</v>
      </c>
      <c r="I66" s="11" t="s">
        <v>62</v>
      </c>
      <c r="J66" s="11"/>
      <c r="K66" s="8">
        <v>5558</v>
      </c>
      <c r="L66" s="8">
        <v>0</v>
      </c>
      <c r="M66" s="8">
        <v>0</v>
      </c>
    </row>
    <row r="67" spans="1:14" s="6" customFormat="1" ht="23.25" customHeight="1">
      <c r="A67" s="46"/>
      <c r="B67" s="11"/>
      <c r="C67" s="11" t="s">
        <v>16</v>
      </c>
      <c r="D67" s="23" t="s">
        <v>13</v>
      </c>
      <c r="E67" s="23" t="s">
        <v>26</v>
      </c>
      <c r="F67" s="11" t="s">
        <v>100</v>
      </c>
      <c r="G67" s="11" t="s">
        <v>67</v>
      </c>
      <c r="H67" s="11" t="s">
        <v>68</v>
      </c>
      <c r="I67" s="11" t="s">
        <v>98</v>
      </c>
      <c r="J67" s="11"/>
      <c r="K67" s="8">
        <v>35294</v>
      </c>
      <c r="L67" s="8"/>
      <c r="M67" s="8"/>
    </row>
    <row r="68" spans="1:14" s="6" customFormat="1" ht="23.25" customHeight="1">
      <c r="A68" s="46"/>
      <c r="B68" s="11"/>
      <c r="C68" s="11" t="s">
        <v>16</v>
      </c>
      <c r="D68" s="23" t="s">
        <v>13</v>
      </c>
      <c r="E68" s="23" t="s">
        <v>26</v>
      </c>
      <c r="F68" s="56" t="s">
        <v>128</v>
      </c>
      <c r="G68" s="11" t="s">
        <v>60</v>
      </c>
      <c r="H68" s="11" t="s">
        <v>61</v>
      </c>
      <c r="I68" s="11" t="s">
        <v>62</v>
      </c>
      <c r="J68" s="11"/>
      <c r="K68" s="8">
        <v>700000</v>
      </c>
      <c r="L68" s="8"/>
      <c r="M68" s="8"/>
    </row>
    <row r="69" spans="1:14" s="6" customFormat="1" ht="23.25" customHeight="1">
      <c r="A69" s="46"/>
      <c r="B69" s="11"/>
      <c r="C69" s="11" t="s">
        <v>16</v>
      </c>
      <c r="D69" s="23" t="s">
        <v>13</v>
      </c>
      <c r="E69" s="23" t="s">
        <v>26</v>
      </c>
      <c r="F69" s="56" t="s">
        <v>128</v>
      </c>
      <c r="G69" s="11" t="s">
        <v>67</v>
      </c>
      <c r="H69" s="11" t="s">
        <v>68</v>
      </c>
      <c r="I69" s="11" t="s">
        <v>98</v>
      </c>
      <c r="J69" s="11"/>
      <c r="K69" s="8">
        <v>14706</v>
      </c>
      <c r="L69" s="8">
        <v>202127</v>
      </c>
      <c r="M69" s="8"/>
    </row>
    <row r="70" spans="1:14" s="20" customFormat="1" ht="27" customHeight="1">
      <c r="A70" s="46"/>
      <c r="B70" s="11" t="s">
        <v>16</v>
      </c>
      <c r="C70" s="11" t="s">
        <v>16</v>
      </c>
      <c r="D70" s="23" t="s">
        <v>13</v>
      </c>
      <c r="E70" s="23" t="s">
        <v>26</v>
      </c>
      <c r="F70" s="11" t="s">
        <v>92</v>
      </c>
      <c r="G70" s="11" t="s">
        <v>60</v>
      </c>
      <c r="H70" s="11" t="s">
        <v>61</v>
      </c>
      <c r="I70" s="11" t="s">
        <v>62</v>
      </c>
      <c r="J70" s="11"/>
      <c r="K70" s="8">
        <v>21947</v>
      </c>
      <c r="L70" s="8">
        <v>72629</v>
      </c>
      <c r="M70" s="8"/>
      <c r="N70" s="38"/>
    </row>
    <row r="71" spans="1:14" s="6" customFormat="1" ht="24.75" customHeight="1">
      <c r="A71" s="11"/>
      <c r="B71" s="11" t="s">
        <v>16</v>
      </c>
      <c r="C71" s="11" t="s">
        <v>16</v>
      </c>
      <c r="D71" s="23" t="s">
        <v>13</v>
      </c>
      <c r="E71" s="23" t="s">
        <v>26</v>
      </c>
      <c r="F71" s="11" t="s">
        <v>93</v>
      </c>
      <c r="G71" s="11" t="s">
        <v>64</v>
      </c>
      <c r="H71" s="11" t="s">
        <v>65</v>
      </c>
      <c r="I71" s="11" t="s">
        <v>66</v>
      </c>
      <c r="J71" s="11" t="s">
        <v>10</v>
      </c>
      <c r="K71" s="8">
        <v>10886</v>
      </c>
      <c r="L71" s="8">
        <v>10886</v>
      </c>
      <c r="M71" s="8"/>
    </row>
    <row r="72" spans="1:14" s="6" customFormat="1" ht="30" customHeight="1">
      <c r="A72" s="11"/>
      <c r="B72" s="11" t="s">
        <v>16</v>
      </c>
      <c r="C72" s="11" t="s">
        <v>16</v>
      </c>
      <c r="D72" s="23" t="s">
        <v>13</v>
      </c>
      <c r="E72" s="23" t="s">
        <v>26</v>
      </c>
      <c r="F72" s="11" t="s">
        <v>93</v>
      </c>
      <c r="G72" s="11" t="s">
        <v>64</v>
      </c>
      <c r="H72" s="11" t="s">
        <v>65</v>
      </c>
      <c r="I72" s="11" t="s">
        <v>97</v>
      </c>
      <c r="J72" s="11" t="s">
        <v>38</v>
      </c>
      <c r="K72" s="7">
        <v>3287</v>
      </c>
      <c r="L72" s="7">
        <v>3287</v>
      </c>
      <c r="M72" s="8"/>
    </row>
    <row r="73" spans="1:14" s="6" customFormat="1" ht="22.5" customHeight="1">
      <c r="A73" s="46"/>
      <c r="B73" s="11" t="s">
        <v>16</v>
      </c>
      <c r="C73" s="11" t="s">
        <v>16</v>
      </c>
      <c r="D73" s="23" t="s">
        <v>13</v>
      </c>
      <c r="E73" s="23" t="s">
        <v>26</v>
      </c>
      <c r="F73" s="11" t="s">
        <v>93</v>
      </c>
      <c r="G73" s="11" t="s">
        <v>60</v>
      </c>
      <c r="H73" s="11" t="s">
        <v>61</v>
      </c>
      <c r="I73" s="11" t="s">
        <v>62</v>
      </c>
      <c r="J73" s="11"/>
      <c r="K73" s="8">
        <v>67940</v>
      </c>
      <c r="L73" s="8">
        <v>19252</v>
      </c>
      <c r="M73" s="8"/>
    </row>
    <row r="74" spans="1:14" s="6" customFormat="1" ht="22.5" customHeight="1">
      <c r="A74" s="46"/>
      <c r="B74" s="11"/>
      <c r="C74" s="11" t="s">
        <v>16</v>
      </c>
      <c r="D74" s="23" t="s">
        <v>13</v>
      </c>
      <c r="E74" s="23" t="s">
        <v>26</v>
      </c>
      <c r="F74" s="11" t="s">
        <v>93</v>
      </c>
      <c r="G74" s="11" t="s">
        <v>46</v>
      </c>
      <c r="H74" s="11" t="s">
        <v>125</v>
      </c>
      <c r="I74" s="11" t="s">
        <v>127</v>
      </c>
      <c r="J74" s="11"/>
      <c r="K74" s="8">
        <v>8</v>
      </c>
      <c r="L74" s="8"/>
      <c r="M74" s="8"/>
    </row>
    <row r="75" spans="1:14" s="6" customFormat="1" ht="21" customHeight="1">
      <c r="A75" s="46"/>
      <c r="B75" s="11" t="s">
        <v>16</v>
      </c>
      <c r="C75" s="11" t="s">
        <v>16</v>
      </c>
      <c r="D75" s="23" t="s">
        <v>13</v>
      </c>
      <c r="E75" s="23" t="s">
        <v>26</v>
      </c>
      <c r="F75" s="11" t="s">
        <v>93</v>
      </c>
      <c r="G75" s="11" t="s">
        <v>46</v>
      </c>
      <c r="H75" s="11" t="s">
        <v>76</v>
      </c>
      <c r="I75" s="11" t="s">
        <v>77</v>
      </c>
      <c r="J75" s="11"/>
      <c r="K75" s="8">
        <v>654</v>
      </c>
      <c r="L75" s="8">
        <v>9</v>
      </c>
      <c r="M75" s="8"/>
    </row>
    <row r="76" spans="1:14" s="6" customFormat="1" ht="21.75" customHeight="1">
      <c r="A76" s="46"/>
      <c r="B76" s="11" t="s">
        <v>16</v>
      </c>
      <c r="C76" s="11" t="s">
        <v>16</v>
      </c>
      <c r="D76" s="23" t="s">
        <v>13</v>
      </c>
      <c r="E76" s="23" t="s">
        <v>26</v>
      </c>
      <c r="F76" s="11" t="s">
        <v>93</v>
      </c>
      <c r="G76" s="11" t="s">
        <v>46</v>
      </c>
      <c r="H76" s="11" t="s">
        <v>76</v>
      </c>
      <c r="I76" s="11" t="s">
        <v>78</v>
      </c>
      <c r="J76" s="11"/>
      <c r="K76" s="8">
        <v>42</v>
      </c>
      <c r="L76" s="8">
        <v>42</v>
      </c>
      <c r="M76" s="8"/>
    </row>
    <row r="77" spans="1:14" s="32" customFormat="1" ht="30" hidden="1" customHeight="1">
      <c r="A77" s="46"/>
      <c r="B77" s="11" t="s">
        <v>16</v>
      </c>
      <c r="C77" s="11" t="s">
        <v>16</v>
      </c>
      <c r="D77" s="23" t="s">
        <v>13</v>
      </c>
      <c r="E77" s="23" t="s">
        <v>26</v>
      </c>
      <c r="F77" s="11" t="s">
        <v>93</v>
      </c>
      <c r="G77" s="11" t="s">
        <v>46</v>
      </c>
      <c r="H77" s="11" t="s">
        <v>76</v>
      </c>
      <c r="I77" s="11" t="s">
        <v>79</v>
      </c>
      <c r="J77" s="11"/>
      <c r="K77" s="8"/>
      <c r="L77" s="8"/>
      <c r="M77" s="8"/>
      <c r="N77" s="32" t="s">
        <v>102</v>
      </c>
    </row>
    <row r="78" spans="1:14" s="18" customFormat="1" ht="54.75" hidden="1" customHeight="1">
      <c r="A78" s="11"/>
      <c r="B78" s="11" t="s">
        <v>16</v>
      </c>
      <c r="C78" s="11" t="s">
        <v>16</v>
      </c>
      <c r="D78" s="23" t="s">
        <v>13</v>
      </c>
      <c r="E78" s="23" t="s">
        <v>26</v>
      </c>
      <c r="F78" s="11" t="s">
        <v>94</v>
      </c>
      <c r="G78" s="11"/>
      <c r="H78" s="11"/>
      <c r="I78" s="11"/>
      <c r="J78" s="11"/>
      <c r="K78" s="8"/>
      <c r="L78" s="8"/>
      <c r="M78" s="8"/>
    </row>
    <row r="79" spans="1:14" s="18" customFormat="1" ht="36" hidden="1" customHeight="1">
      <c r="A79" s="11"/>
      <c r="B79" s="11" t="s">
        <v>16</v>
      </c>
      <c r="C79" s="11" t="s">
        <v>16</v>
      </c>
      <c r="D79" s="23" t="s">
        <v>13</v>
      </c>
      <c r="E79" s="23" t="s">
        <v>26</v>
      </c>
      <c r="F79" s="11" t="s">
        <v>63</v>
      </c>
      <c r="G79" s="11" t="s">
        <v>64</v>
      </c>
      <c r="H79" s="11" t="s">
        <v>65</v>
      </c>
      <c r="I79" s="11" t="s">
        <v>66</v>
      </c>
      <c r="J79" s="11" t="s">
        <v>38</v>
      </c>
      <c r="K79" s="8"/>
      <c r="L79" s="8"/>
      <c r="M79" s="8"/>
    </row>
    <row r="80" spans="1:14" s="18" customFormat="1" ht="36.75" hidden="1" customHeight="1">
      <c r="A80" s="11"/>
      <c r="B80" s="11" t="s">
        <v>16</v>
      </c>
      <c r="C80" s="11" t="s">
        <v>16</v>
      </c>
      <c r="D80" s="23" t="s">
        <v>13</v>
      </c>
      <c r="E80" s="23" t="s">
        <v>26</v>
      </c>
      <c r="F80" s="11" t="s">
        <v>63</v>
      </c>
      <c r="G80" s="11" t="s">
        <v>60</v>
      </c>
      <c r="H80" s="11"/>
      <c r="I80" s="11"/>
      <c r="J80" s="11"/>
      <c r="K80" s="8"/>
      <c r="L80" s="8"/>
      <c r="M80" s="8"/>
    </row>
    <row r="81" spans="1:14" s="17" customFormat="1" ht="42.75" hidden="1" customHeight="1">
      <c r="A81" s="46"/>
      <c r="B81" s="11" t="s">
        <v>16</v>
      </c>
      <c r="C81" s="11" t="s">
        <v>16</v>
      </c>
      <c r="D81" s="23" t="s">
        <v>13</v>
      </c>
      <c r="E81" s="23" t="s">
        <v>26</v>
      </c>
      <c r="F81" s="11" t="s">
        <v>95</v>
      </c>
      <c r="G81" s="11" t="s">
        <v>60</v>
      </c>
      <c r="H81" s="11" t="s">
        <v>61</v>
      </c>
      <c r="I81" s="11"/>
      <c r="J81" s="11"/>
      <c r="K81" s="8"/>
      <c r="L81" s="8"/>
      <c r="M81" s="8"/>
    </row>
    <row r="82" spans="1:14" s="17" customFormat="1" ht="49.5" hidden="1" customHeight="1">
      <c r="A82" s="11"/>
      <c r="B82" s="11" t="s">
        <v>16</v>
      </c>
      <c r="C82" s="11" t="s">
        <v>16</v>
      </c>
      <c r="D82" s="23" t="s">
        <v>13</v>
      </c>
      <c r="E82" s="23" t="s">
        <v>26</v>
      </c>
      <c r="F82" s="11" t="s">
        <v>95</v>
      </c>
      <c r="G82" s="11" t="s">
        <v>60</v>
      </c>
      <c r="H82" s="11" t="s">
        <v>61</v>
      </c>
      <c r="I82" s="11" t="s">
        <v>62</v>
      </c>
      <c r="J82" s="11"/>
      <c r="K82" s="8"/>
      <c r="L82" s="8"/>
      <c r="M82" s="8"/>
      <c r="N82" s="19"/>
    </row>
    <row r="83" spans="1:14" s="17" customFormat="1" ht="54" hidden="1" customHeight="1">
      <c r="A83" s="11"/>
      <c r="B83" s="11" t="s">
        <v>16</v>
      </c>
      <c r="C83" s="11" t="s">
        <v>16</v>
      </c>
      <c r="D83" s="23" t="s">
        <v>13</v>
      </c>
      <c r="E83" s="23" t="s">
        <v>26</v>
      </c>
      <c r="F83" s="11" t="s">
        <v>69</v>
      </c>
      <c r="G83" s="11" t="s">
        <v>60</v>
      </c>
      <c r="H83" s="11" t="s">
        <v>61</v>
      </c>
      <c r="I83" s="11" t="s">
        <v>62</v>
      </c>
      <c r="J83" s="11" t="s">
        <v>7</v>
      </c>
      <c r="K83" s="8"/>
      <c r="L83" s="8"/>
      <c r="M83" s="8"/>
    </row>
    <row r="84" spans="1:14" s="6" customFormat="1" ht="18.75" hidden="1" customHeight="1">
      <c r="A84" s="11"/>
      <c r="B84" s="11" t="s">
        <v>16</v>
      </c>
      <c r="C84" s="11" t="s">
        <v>16</v>
      </c>
      <c r="D84" s="23" t="s">
        <v>13</v>
      </c>
      <c r="E84" s="23" t="s">
        <v>26</v>
      </c>
      <c r="F84" s="11" t="s">
        <v>69</v>
      </c>
      <c r="G84" s="11" t="s">
        <v>60</v>
      </c>
      <c r="H84" s="11" t="s">
        <v>61</v>
      </c>
      <c r="I84" s="11" t="s">
        <v>62</v>
      </c>
      <c r="J84" s="11" t="s">
        <v>7</v>
      </c>
      <c r="K84" s="8"/>
      <c r="L84" s="8"/>
      <c r="M84" s="8"/>
    </row>
    <row r="85" spans="1:14" s="6" customFormat="1" ht="18.75" hidden="1" customHeight="1">
      <c r="A85" s="11"/>
      <c r="B85" s="11" t="s">
        <v>16</v>
      </c>
      <c r="C85" s="11" t="s">
        <v>16</v>
      </c>
      <c r="D85" s="23" t="s">
        <v>13</v>
      </c>
      <c r="E85" s="23" t="s">
        <v>26</v>
      </c>
      <c r="F85" s="11" t="s">
        <v>69</v>
      </c>
      <c r="G85" s="11" t="s">
        <v>60</v>
      </c>
      <c r="H85" s="11" t="s">
        <v>61</v>
      </c>
      <c r="I85" s="11" t="s">
        <v>62</v>
      </c>
      <c r="J85" s="11" t="s">
        <v>7</v>
      </c>
      <c r="K85" s="8"/>
      <c r="L85" s="8"/>
      <c r="M85" s="8"/>
    </row>
    <row r="86" spans="1:14" s="6" customFormat="1" ht="18.75" hidden="1" customHeight="1">
      <c r="A86" s="11"/>
      <c r="B86" s="11" t="s">
        <v>16</v>
      </c>
      <c r="C86" s="11" t="s">
        <v>16</v>
      </c>
      <c r="D86" s="23" t="s">
        <v>13</v>
      </c>
      <c r="E86" s="23" t="s">
        <v>26</v>
      </c>
      <c r="F86" s="11" t="s">
        <v>69</v>
      </c>
      <c r="G86" s="11" t="s">
        <v>60</v>
      </c>
      <c r="H86" s="11" t="s">
        <v>61</v>
      </c>
      <c r="I86" s="11" t="s">
        <v>62</v>
      </c>
      <c r="J86" s="11" t="s">
        <v>7</v>
      </c>
      <c r="K86" s="8"/>
      <c r="L86" s="8"/>
      <c r="M86" s="8"/>
    </row>
    <row r="87" spans="1:14" s="6" customFormat="1" ht="18.75" hidden="1" customHeight="1">
      <c r="A87" s="11"/>
      <c r="B87" s="11" t="s">
        <v>16</v>
      </c>
      <c r="C87" s="11" t="s">
        <v>16</v>
      </c>
      <c r="D87" s="23" t="s">
        <v>13</v>
      </c>
      <c r="E87" s="23" t="s">
        <v>26</v>
      </c>
      <c r="F87" s="11" t="s">
        <v>69</v>
      </c>
      <c r="G87" s="11" t="s">
        <v>60</v>
      </c>
      <c r="H87" s="11" t="s">
        <v>61</v>
      </c>
      <c r="I87" s="11" t="s">
        <v>62</v>
      </c>
      <c r="J87" s="11" t="s">
        <v>7</v>
      </c>
      <c r="K87" s="8"/>
      <c r="L87" s="8"/>
      <c r="M87" s="8"/>
    </row>
    <row r="88" spans="1:14" s="6" customFormat="1" ht="18.75" hidden="1" customHeight="1">
      <c r="A88" s="11"/>
      <c r="B88" s="11" t="s">
        <v>16</v>
      </c>
      <c r="C88" s="11" t="s">
        <v>16</v>
      </c>
      <c r="D88" s="23" t="s">
        <v>13</v>
      </c>
      <c r="E88" s="23" t="s">
        <v>26</v>
      </c>
      <c r="F88" s="11" t="s">
        <v>69</v>
      </c>
      <c r="G88" s="11" t="s">
        <v>60</v>
      </c>
      <c r="H88" s="11" t="s">
        <v>61</v>
      </c>
      <c r="I88" s="11" t="s">
        <v>62</v>
      </c>
      <c r="J88" s="11" t="s">
        <v>27</v>
      </c>
      <c r="K88" s="8"/>
      <c r="L88" s="8"/>
      <c r="M88" s="8"/>
    </row>
    <row r="89" spans="1:14" s="6" customFormat="1" ht="18.75" hidden="1" customHeight="1">
      <c r="A89" s="11"/>
      <c r="B89" s="11" t="s">
        <v>16</v>
      </c>
      <c r="C89" s="11" t="s">
        <v>16</v>
      </c>
      <c r="D89" s="23" t="s">
        <v>13</v>
      </c>
      <c r="E89" s="23" t="s">
        <v>26</v>
      </c>
      <c r="F89" s="11" t="s">
        <v>69</v>
      </c>
      <c r="G89" s="11" t="s">
        <v>60</v>
      </c>
      <c r="H89" s="11" t="s">
        <v>61</v>
      </c>
      <c r="I89" s="11" t="s">
        <v>62</v>
      </c>
      <c r="J89" s="11" t="s">
        <v>27</v>
      </c>
      <c r="K89" s="8"/>
      <c r="L89" s="8"/>
      <c r="M89" s="8"/>
    </row>
    <row r="90" spans="1:14" s="6" customFormat="1" ht="18.75" hidden="1" customHeight="1">
      <c r="A90" s="11"/>
      <c r="B90" s="11" t="s">
        <v>16</v>
      </c>
      <c r="C90" s="11" t="s">
        <v>16</v>
      </c>
      <c r="D90" s="23" t="s">
        <v>13</v>
      </c>
      <c r="E90" s="23" t="s">
        <v>26</v>
      </c>
      <c r="F90" s="11" t="s">
        <v>69</v>
      </c>
      <c r="G90" s="11" t="s">
        <v>60</v>
      </c>
      <c r="H90" s="11" t="s">
        <v>61</v>
      </c>
      <c r="I90" s="11" t="s">
        <v>62</v>
      </c>
      <c r="J90" s="11" t="s">
        <v>27</v>
      </c>
      <c r="K90" s="8"/>
      <c r="L90" s="8"/>
      <c r="M90" s="8"/>
    </row>
    <row r="91" spans="1:14" s="6" customFormat="1" ht="18.75" hidden="1" customHeight="1">
      <c r="A91" s="11"/>
      <c r="B91" s="11" t="s">
        <v>16</v>
      </c>
      <c r="C91" s="11" t="s">
        <v>16</v>
      </c>
      <c r="D91" s="23" t="s">
        <v>13</v>
      </c>
      <c r="E91" s="23" t="s">
        <v>26</v>
      </c>
      <c r="F91" s="11" t="s">
        <v>69</v>
      </c>
      <c r="G91" s="11" t="s">
        <v>60</v>
      </c>
      <c r="H91" s="11" t="s">
        <v>61</v>
      </c>
      <c r="I91" s="11" t="s">
        <v>62</v>
      </c>
      <c r="J91" s="11" t="s">
        <v>27</v>
      </c>
      <c r="K91" s="8"/>
      <c r="L91" s="8"/>
      <c r="M91" s="8"/>
    </row>
    <row r="92" spans="1:14" s="6" customFormat="1" ht="18.75" hidden="1" customHeight="1">
      <c r="A92" s="11"/>
      <c r="B92" s="11" t="s">
        <v>16</v>
      </c>
      <c r="C92" s="11" t="s">
        <v>16</v>
      </c>
      <c r="D92" s="23" t="s">
        <v>13</v>
      </c>
      <c r="E92" s="23" t="s">
        <v>26</v>
      </c>
      <c r="F92" s="11" t="s">
        <v>69</v>
      </c>
      <c r="G92" s="11" t="s">
        <v>60</v>
      </c>
      <c r="H92" s="11" t="s">
        <v>61</v>
      </c>
      <c r="I92" s="11" t="s">
        <v>62</v>
      </c>
      <c r="J92" s="11" t="s">
        <v>27</v>
      </c>
      <c r="K92" s="8"/>
      <c r="L92" s="8"/>
      <c r="M92" s="8"/>
    </row>
    <row r="93" spans="1:14" s="6" customFormat="1" ht="18.75" hidden="1" customHeight="1">
      <c r="A93" s="11"/>
      <c r="B93" s="11" t="s">
        <v>16</v>
      </c>
      <c r="C93" s="11" t="s">
        <v>16</v>
      </c>
      <c r="D93" s="23" t="s">
        <v>13</v>
      </c>
      <c r="E93" s="23" t="s">
        <v>26</v>
      </c>
      <c r="F93" s="11" t="s">
        <v>69</v>
      </c>
      <c r="G93" s="11" t="s">
        <v>60</v>
      </c>
      <c r="H93" s="11" t="s">
        <v>61</v>
      </c>
      <c r="I93" s="11" t="s">
        <v>62</v>
      </c>
      <c r="J93" s="11" t="s">
        <v>27</v>
      </c>
      <c r="K93" s="8"/>
      <c r="L93" s="8"/>
      <c r="M93" s="8"/>
    </row>
    <row r="94" spans="1:14" s="6" customFormat="1" ht="18.75" hidden="1" customHeight="1">
      <c r="A94" s="11"/>
      <c r="B94" s="11" t="s">
        <v>16</v>
      </c>
      <c r="C94" s="11" t="s">
        <v>16</v>
      </c>
      <c r="D94" s="23" t="s">
        <v>13</v>
      </c>
      <c r="E94" s="23" t="s">
        <v>26</v>
      </c>
      <c r="F94" s="11" t="s">
        <v>69</v>
      </c>
      <c r="G94" s="11" t="s">
        <v>60</v>
      </c>
      <c r="H94" s="11" t="s">
        <v>61</v>
      </c>
      <c r="I94" s="11" t="s">
        <v>62</v>
      </c>
      <c r="J94" s="11" t="s">
        <v>27</v>
      </c>
      <c r="K94" s="8"/>
      <c r="L94" s="8"/>
      <c r="M94" s="8"/>
    </row>
    <row r="95" spans="1:14" s="6" customFormat="1" ht="18" hidden="1" customHeight="1">
      <c r="A95" s="11"/>
      <c r="B95" s="11" t="s">
        <v>16</v>
      </c>
      <c r="C95" s="11" t="s">
        <v>16</v>
      </c>
      <c r="D95" s="23" t="s">
        <v>13</v>
      </c>
      <c r="E95" s="23" t="s">
        <v>26</v>
      </c>
      <c r="F95" s="11" t="s">
        <v>69</v>
      </c>
      <c r="G95" s="11" t="s">
        <v>60</v>
      </c>
      <c r="H95" s="11" t="s">
        <v>61</v>
      </c>
      <c r="I95" s="11" t="s">
        <v>62</v>
      </c>
      <c r="J95" s="11" t="s">
        <v>27</v>
      </c>
      <c r="K95" s="8"/>
      <c r="L95" s="8"/>
      <c r="M95" s="8"/>
    </row>
    <row r="96" spans="1:14" s="6" customFormat="1" ht="18.75" hidden="1" customHeight="1">
      <c r="A96" s="11"/>
      <c r="B96" s="11" t="s">
        <v>16</v>
      </c>
      <c r="C96" s="11" t="s">
        <v>16</v>
      </c>
      <c r="D96" s="23" t="s">
        <v>13</v>
      </c>
      <c r="E96" s="23" t="s">
        <v>26</v>
      </c>
      <c r="F96" s="11" t="s">
        <v>69</v>
      </c>
      <c r="G96" s="11" t="s">
        <v>60</v>
      </c>
      <c r="H96" s="11" t="s">
        <v>61</v>
      </c>
      <c r="I96" s="11" t="s">
        <v>62</v>
      </c>
      <c r="J96" s="11" t="s">
        <v>27</v>
      </c>
      <c r="K96" s="8"/>
      <c r="L96" s="8"/>
      <c r="M96" s="8"/>
    </row>
    <row r="97" spans="1:13" s="6" customFormat="1" ht="18.75" hidden="1" customHeight="1">
      <c r="A97" s="11"/>
      <c r="B97" s="11" t="s">
        <v>16</v>
      </c>
      <c r="C97" s="11" t="s">
        <v>16</v>
      </c>
      <c r="D97" s="23" t="s">
        <v>13</v>
      </c>
      <c r="E97" s="23" t="s">
        <v>26</v>
      </c>
      <c r="F97" s="11" t="s">
        <v>69</v>
      </c>
      <c r="G97" s="11" t="s">
        <v>60</v>
      </c>
      <c r="H97" s="11" t="s">
        <v>61</v>
      </c>
      <c r="I97" s="11" t="s">
        <v>62</v>
      </c>
      <c r="J97" s="11" t="s">
        <v>27</v>
      </c>
      <c r="K97" s="8"/>
      <c r="L97" s="8"/>
      <c r="M97" s="8"/>
    </row>
    <row r="98" spans="1:13" s="6" customFormat="1" ht="18.75" hidden="1" customHeight="1">
      <c r="A98" s="11"/>
      <c r="B98" s="11" t="s">
        <v>16</v>
      </c>
      <c r="C98" s="11" t="s">
        <v>16</v>
      </c>
      <c r="D98" s="23" t="s">
        <v>13</v>
      </c>
      <c r="E98" s="23" t="s">
        <v>26</v>
      </c>
      <c r="F98" s="11" t="s">
        <v>69</v>
      </c>
      <c r="G98" s="11" t="s">
        <v>60</v>
      </c>
      <c r="H98" s="11" t="s">
        <v>61</v>
      </c>
      <c r="I98" s="11" t="s">
        <v>62</v>
      </c>
      <c r="J98" s="11" t="s">
        <v>28</v>
      </c>
      <c r="K98" s="8"/>
      <c r="L98" s="8"/>
      <c r="M98" s="8"/>
    </row>
    <row r="99" spans="1:13" s="6" customFormat="1" ht="18.75" hidden="1" customHeight="1">
      <c r="A99" s="11"/>
      <c r="B99" s="11" t="s">
        <v>16</v>
      </c>
      <c r="C99" s="11" t="s">
        <v>16</v>
      </c>
      <c r="D99" s="23" t="s">
        <v>13</v>
      </c>
      <c r="E99" s="23" t="s">
        <v>26</v>
      </c>
      <c r="F99" s="11" t="s">
        <v>69</v>
      </c>
      <c r="G99" s="11" t="s">
        <v>60</v>
      </c>
      <c r="H99" s="11" t="s">
        <v>61</v>
      </c>
      <c r="I99" s="11" t="s">
        <v>62</v>
      </c>
      <c r="J99" s="11" t="s">
        <v>28</v>
      </c>
      <c r="K99" s="8"/>
      <c r="L99" s="8"/>
      <c r="M99" s="8"/>
    </row>
    <row r="100" spans="1:13" s="6" customFormat="1" ht="18.75" hidden="1" customHeight="1">
      <c r="A100" s="11"/>
      <c r="B100" s="11" t="s">
        <v>16</v>
      </c>
      <c r="C100" s="11" t="s">
        <v>16</v>
      </c>
      <c r="D100" s="23" t="s">
        <v>13</v>
      </c>
      <c r="E100" s="23" t="s">
        <v>26</v>
      </c>
      <c r="F100" s="11" t="s">
        <v>69</v>
      </c>
      <c r="G100" s="11" t="s">
        <v>60</v>
      </c>
      <c r="H100" s="11" t="s">
        <v>61</v>
      </c>
      <c r="I100" s="11" t="s">
        <v>62</v>
      </c>
      <c r="J100" s="11" t="s">
        <v>28</v>
      </c>
      <c r="K100" s="8"/>
      <c r="L100" s="8"/>
      <c r="M100" s="8"/>
    </row>
    <row r="101" spans="1:13" s="6" customFormat="1" ht="18.75" hidden="1" customHeight="1">
      <c r="A101" s="11"/>
      <c r="B101" s="11" t="s">
        <v>16</v>
      </c>
      <c r="C101" s="11" t="s">
        <v>16</v>
      </c>
      <c r="D101" s="23" t="s">
        <v>13</v>
      </c>
      <c r="E101" s="23" t="s">
        <v>26</v>
      </c>
      <c r="F101" s="11" t="s">
        <v>50</v>
      </c>
      <c r="G101" s="11"/>
      <c r="H101" s="11"/>
      <c r="I101" s="11"/>
      <c r="J101" s="11"/>
      <c r="K101" s="8"/>
      <c r="L101" s="8"/>
      <c r="M101" s="8"/>
    </row>
    <row r="102" spans="1:13" s="6" customFormat="1" ht="18.75" customHeight="1">
      <c r="A102" s="46"/>
      <c r="B102" s="11"/>
      <c r="C102" s="11" t="s">
        <v>16</v>
      </c>
      <c r="D102" s="23" t="s">
        <v>13</v>
      </c>
      <c r="E102" s="23" t="s">
        <v>26</v>
      </c>
      <c r="F102" s="11" t="s">
        <v>93</v>
      </c>
      <c r="G102" s="11" t="s">
        <v>46</v>
      </c>
      <c r="H102" s="11" t="s">
        <v>76</v>
      </c>
      <c r="I102" s="11" t="s">
        <v>79</v>
      </c>
      <c r="J102" s="11"/>
      <c r="K102" s="8">
        <v>6</v>
      </c>
      <c r="L102" s="8">
        <v>6</v>
      </c>
      <c r="M102" s="8"/>
    </row>
    <row r="103" spans="1:13" s="6" customFormat="1" ht="18.75" customHeight="1">
      <c r="A103" s="46"/>
      <c r="B103" s="11"/>
      <c r="C103" s="11" t="s">
        <v>16</v>
      </c>
      <c r="D103" s="23" t="s">
        <v>13</v>
      </c>
      <c r="E103" s="23" t="s">
        <v>26</v>
      </c>
      <c r="F103" s="11" t="s">
        <v>95</v>
      </c>
      <c r="G103" s="11" t="s">
        <v>60</v>
      </c>
      <c r="H103" s="11" t="s">
        <v>61</v>
      </c>
      <c r="I103" s="11" t="s">
        <v>62</v>
      </c>
      <c r="J103" s="11"/>
      <c r="K103" s="8"/>
      <c r="L103" s="8"/>
      <c r="M103" s="8">
        <f>497808-4179</f>
        <v>493629</v>
      </c>
    </row>
    <row r="104" spans="1:13" s="6" customFormat="1" ht="18.75" customHeight="1">
      <c r="A104" s="46"/>
      <c r="B104" s="11"/>
      <c r="C104" s="11" t="s">
        <v>16</v>
      </c>
      <c r="D104" s="23" t="s">
        <v>13</v>
      </c>
      <c r="E104" s="23" t="s">
        <v>26</v>
      </c>
      <c r="F104" s="11" t="s">
        <v>134</v>
      </c>
      <c r="G104" s="11" t="s">
        <v>67</v>
      </c>
      <c r="H104" s="11" t="s">
        <v>68</v>
      </c>
      <c r="I104" s="11" t="s">
        <v>98</v>
      </c>
      <c r="J104" s="11"/>
      <c r="K104" s="8"/>
      <c r="L104" s="8"/>
      <c r="M104" s="8">
        <v>4179</v>
      </c>
    </row>
    <row r="105" spans="1:13" s="6" customFormat="1" ht="18.75" customHeight="1">
      <c r="A105" s="46"/>
      <c r="B105" s="11"/>
      <c r="C105" s="11" t="s">
        <v>16</v>
      </c>
      <c r="D105" s="23" t="s">
        <v>13</v>
      </c>
      <c r="E105" s="23" t="s">
        <v>26</v>
      </c>
      <c r="F105" s="11" t="s">
        <v>119</v>
      </c>
      <c r="G105" s="11" t="s">
        <v>64</v>
      </c>
      <c r="H105" s="11" t="s">
        <v>65</v>
      </c>
      <c r="I105" s="11" t="s">
        <v>66</v>
      </c>
      <c r="J105" s="11"/>
      <c r="K105" s="8"/>
      <c r="L105" s="8"/>
      <c r="M105" s="8">
        <v>10886</v>
      </c>
    </row>
    <row r="106" spans="1:13" s="6" customFormat="1" ht="18.75" customHeight="1">
      <c r="A106" s="46"/>
      <c r="B106" s="11"/>
      <c r="C106" s="11" t="s">
        <v>16</v>
      </c>
      <c r="D106" s="23" t="s">
        <v>13</v>
      </c>
      <c r="E106" s="23" t="s">
        <v>26</v>
      </c>
      <c r="F106" s="11" t="s">
        <v>119</v>
      </c>
      <c r="G106" s="11" t="s">
        <v>64</v>
      </c>
      <c r="H106" s="11" t="s">
        <v>65</v>
      </c>
      <c r="I106" s="11" t="s">
        <v>97</v>
      </c>
      <c r="J106" s="11"/>
      <c r="K106" s="8"/>
      <c r="L106" s="8"/>
      <c r="M106" s="7">
        <v>3287</v>
      </c>
    </row>
    <row r="107" spans="1:13" s="6" customFormat="1" ht="18.75" customHeight="1">
      <c r="A107" s="46"/>
      <c r="B107" s="11"/>
      <c r="C107" s="11" t="s">
        <v>16</v>
      </c>
      <c r="D107" s="23" t="s">
        <v>13</v>
      </c>
      <c r="E107" s="23" t="s">
        <v>26</v>
      </c>
      <c r="F107" s="11" t="s">
        <v>119</v>
      </c>
      <c r="G107" s="11" t="s">
        <v>60</v>
      </c>
      <c r="H107" s="11" t="s">
        <v>61</v>
      </c>
      <c r="I107" s="11" t="s">
        <v>62</v>
      </c>
      <c r="J107" s="11"/>
      <c r="K107" s="8"/>
      <c r="L107" s="8"/>
      <c r="M107" s="8">
        <v>66564</v>
      </c>
    </row>
    <row r="108" spans="1:13" s="6" customFormat="1" ht="18.75" customHeight="1">
      <c r="A108" s="46"/>
      <c r="B108" s="11"/>
      <c r="C108" s="11" t="s">
        <v>16</v>
      </c>
      <c r="D108" s="23" t="s">
        <v>13</v>
      </c>
      <c r="E108" s="23" t="s">
        <v>26</v>
      </c>
      <c r="F108" s="11" t="s">
        <v>119</v>
      </c>
      <c r="G108" s="11" t="s">
        <v>46</v>
      </c>
      <c r="H108" s="11" t="s">
        <v>76</v>
      </c>
      <c r="I108" s="11" t="s">
        <v>77</v>
      </c>
      <c r="J108" s="11"/>
      <c r="K108" s="8"/>
      <c r="L108" s="8"/>
      <c r="M108" s="8">
        <v>9</v>
      </c>
    </row>
    <row r="109" spans="1:13" s="6" customFormat="1" ht="18.75" customHeight="1">
      <c r="A109" s="46"/>
      <c r="B109" s="11"/>
      <c r="C109" s="11" t="s">
        <v>16</v>
      </c>
      <c r="D109" s="23" t="s">
        <v>13</v>
      </c>
      <c r="E109" s="23" t="s">
        <v>26</v>
      </c>
      <c r="F109" s="11" t="s">
        <v>119</v>
      </c>
      <c r="G109" s="11" t="s">
        <v>46</v>
      </c>
      <c r="H109" s="11" t="s">
        <v>76</v>
      </c>
      <c r="I109" s="11" t="s">
        <v>78</v>
      </c>
      <c r="J109" s="11"/>
      <c r="K109" s="8"/>
      <c r="L109" s="8"/>
      <c r="M109" s="8">
        <v>42</v>
      </c>
    </row>
    <row r="110" spans="1:13" s="6" customFormat="1" ht="18.75" customHeight="1">
      <c r="A110" s="46"/>
      <c r="B110" s="11"/>
      <c r="C110" s="11" t="s">
        <v>16</v>
      </c>
      <c r="D110" s="23" t="s">
        <v>13</v>
      </c>
      <c r="E110" s="23" t="s">
        <v>26</v>
      </c>
      <c r="F110" s="11" t="s">
        <v>119</v>
      </c>
      <c r="G110" s="11" t="s">
        <v>46</v>
      </c>
      <c r="H110" s="11" t="s">
        <v>76</v>
      </c>
      <c r="I110" s="11" t="s">
        <v>79</v>
      </c>
      <c r="J110" s="11"/>
      <c r="K110" s="8"/>
      <c r="L110" s="8"/>
      <c r="M110" s="8">
        <v>6</v>
      </c>
    </row>
    <row r="111" spans="1:13" s="6" customFormat="1" ht="18.75" customHeight="1">
      <c r="A111" s="46"/>
      <c r="B111" s="11"/>
      <c r="C111" s="11" t="s">
        <v>16</v>
      </c>
      <c r="D111" s="23" t="s">
        <v>13</v>
      </c>
      <c r="E111" s="23" t="s">
        <v>26</v>
      </c>
      <c r="F111" s="56" t="s">
        <v>129</v>
      </c>
      <c r="G111" s="11" t="s">
        <v>67</v>
      </c>
      <c r="H111" s="11" t="s">
        <v>68</v>
      </c>
      <c r="I111" s="11" t="s">
        <v>98</v>
      </c>
      <c r="J111" s="11"/>
      <c r="K111" s="8"/>
      <c r="L111" s="8"/>
      <c r="M111" s="8">
        <v>178572</v>
      </c>
    </row>
    <row r="112" spans="1:13" s="6" customFormat="1" ht="31.5" customHeight="1">
      <c r="A112" s="11" t="s">
        <v>80</v>
      </c>
      <c r="B112" s="11" t="s">
        <v>16</v>
      </c>
      <c r="C112" s="11" t="s">
        <v>16</v>
      </c>
      <c r="D112" s="11" t="s">
        <v>13</v>
      </c>
      <c r="E112" s="11" t="s">
        <v>40</v>
      </c>
      <c r="F112" s="11"/>
      <c r="G112" s="11"/>
      <c r="H112" s="11"/>
      <c r="I112" s="11"/>
      <c r="J112" s="11"/>
      <c r="K112" s="8">
        <f>K113</f>
        <v>97032</v>
      </c>
      <c r="L112" s="8">
        <f>L113</f>
        <v>80931</v>
      </c>
      <c r="M112" s="8"/>
    </row>
    <row r="113" spans="1:13" s="6" customFormat="1" ht="24.75" customHeight="1">
      <c r="A113" s="11"/>
      <c r="B113" s="11"/>
      <c r="C113" s="11" t="s">
        <v>16</v>
      </c>
      <c r="D113" s="11" t="s">
        <v>13</v>
      </c>
      <c r="E113" s="11" t="s">
        <v>40</v>
      </c>
      <c r="F113" s="11" t="s">
        <v>113</v>
      </c>
      <c r="G113" s="11" t="s">
        <v>60</v>
      </c>
      <c r="H113" s="11" t="s">
        <v>61</v>
      </c>
      <c r="I113" s="11" t="s">
        <v>62</v>
      </c>
      <c r="J113" s="11"/>
      <c r="K113" s="8">
        <v>97032</v>
      </c>
      <c r="L113" s="8">
        <v>80931</v>
      </c>
      <c r="M113" s="8"/>
    </row>
    <row r="114" spans="1:13" s="18" customFormat="1" ht="23.25" customHeight="1">
      <c r="A114" s="11" t="s">
        <v>29</v>
      </c>
      <c r="B114" s="11" t="s">
        <v>16</v>
      </c>
      <c r="C114" s="11" t="s">
        <v>16</v>
      </c>
      <c r="D114" s="23" t="s">
        <v>30</v>
      </c>
      <c r="E114" s="23" t="s">
        <v>31</v>
      </c>
      <c r="F114" s="11"/>
      <c r="G114" s="11"/>
      <c r="H114" s="11"/>
      <c r="I114" s="11"/>
      <c r="J114" s="11"/>
      <c r="K114" s="8">
        <v>846</v>
      </c>
      <c r="L114" s="8">
        <f>438+408</f>
        <v>846</v>
      </c>
      <c r="M114" s="8">
        <f>M120</f>
        <v>846</v>
      </c>
    </row>
    <row r="115" spans="1:13" s="6" customFormat="1" ht="24.75" customHeight="1">
      <c r="A115" s="49"/>
      <c r="B115" s="39"/>
      <c r="C115" s="11" t="s">
        <v>16</v>
      </c>
      <c r="D115" s="23" t="s">
        <v>30</v>
      </c>
      <c r="E115" s="23" t="s">
        <v>31</v>
      </c>
      <c r="F115" s="11" t="s">
        <v>118</v>
      </c>
      <c r="G115" s="11" t="s">
        <v>60</v>
      </c>
      <c r="H115" s="11" t="s">
        <v>61</v>
      </c>
      <c r="I115" s="11" t="s">
        <v>62</v>
      </c>
      <c r="J115" s="40"/>
      <c r="K115" s="41">
        <v>846</v>
      </c>
      <c r="L115" s="41">
        <v>846</v>
      </c>
      <c r="M115" s="29"/>
    </row>
    <row r="116" spans="1:13" s="6" customFormat="1" ht="18.75" hidden="1" customHeight="1">
      <c r="A116" s="50"/>
      <c r="B116" s="30"/>
      <c r="C116" s="11" t="s">
        <v>16</v>
      </c>
      <c r="D116" s="30"/>
      <c r="E116" s="30"/>
      <c r="F116" s="34"/>
      <c r="G116" s="30"/>
      <c r="H116" s="30"/>
      <c r="I116" s="30"/>
      <c r="J116" s="30"/>
      <c r="K116" s="30"/>
      <c r="L116" s="30"/>
      <c r="M116" s="30"/>
    </row>
    <row r="117" spans="1:13" hidden="1">
      <c r="A117" s="11"/>
      <c r="B117" s="11"/>
      <c r="C117" s="11" t="s">
        <v>16</v>
      </c>
      <c r="D117" s="23"/>
      <c r="E117" s="23"/>
      <c r="F117" s="11"/>
      <c r="G117" s="11"/>
      <c r="H117" s="11"/>
      <c r="I117" s="11"/>
      <c r="J117" s="11"/>
      <c r="K117" s="8"/>
      <c r="L117" s="8"/>
      <c r="M117" s="8"/>
    </row>
    <row r="118" spans="1:13" hidden="1">
      <c r="A118" s="51"/>
      <c r="B118" s="11"/>
      <c r="C118" s="11" t="s">
        <v>16</v>
      </c>
      <c r="D118" s="23"/>
      <c r="E118" s="23"/>
      <c r="F118" s="11"/>
      <c r="G118" s="11"/>
      <c r="H118" s="11"/>
      <c r="I118" s="11"/>
      <c r="J118" s="11"/>
      <c r="K118" s="8"/>
      <c r="L118" s="8"/>
      <c r="M118" s="8"/>
    </row>
    <row r="119" spans="1:13" hidden="1">
      <c r="A119" s="52"/>
      <c r="B119" s="11"/>
      <c r="C119" s="11" t="s">
        <v>16</v>
      </c>
      <c r="D119" s="23"/>
      <c r="E119" s="23"/>
      <c r="F119" s="11"/>
      <c r="G119" s="11"/>
      <c r="H119" s="11"/>
      <c r="I119" s="11"/>
      <c r="J119" s="11"/>
      <c r="K119" s="8"/>
      <c r="L119" s="8"/>
      <c r="M119" s="8"/>
    </row>
    <row r="120" spans="1:13" s="6" customFormat="1" ht="21" customHeight="1">
      <c r="A120" s="11"/>
      <c r="B120" s="11"/>
      <c r="C120" s="11" t="s">
        <v>16</v>
      </c>
      <c r="D120" s="23" t="s">
        <v>30</v>
      </c>
      <c r="E120" s="23" t="s">
        <v>31</v>
      </c>
      <c r="F120" s="11" t="s">
        <v>96</v>
      </c>
      <c r="G120" s="11" t="s">
        <v>60</v>
      </c>
      <c r="H120" s="11" t="s">
        <v>61</v>
      </c>
      <c r="I120" s="11" t="s">
        <v>62</v>
      </c>
      <c r="J120" s="40"/>
      <c r="K120" s="41"/>
      <c r="L120" s="41"/>
      <c r="M120" s="8">
        <v>846</v>
      </c>
    </row>
    <row r="121" spans="1:13">
      <c r="A121" s="53" t="s">
        <v>120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3">
        <f>K24+K44+K112+K114+K21</f>
        <v>1925452</v>
      </c>
      <c r="L121" s="43">
        <f>L24+L44+L112+L114</f>
        <v>1047998</v>
      </c>
      <c r="M121" s="43">
        <f>M114+M44+M24+M21</f>
        <v>999181</v>
      </c>
    </row>
  </sheetData>
  <mergeCells count="12">
    <mergeCell ref="A11:M11"/>
    <mergeCell ref="A12:M12"/>
    <mergeCell ref="B14:J14"/>
    <mergeCell ref="K14:M14"/>
    <mergeCell ref="A9:M9"/>
    <mergeCell ref="A10:M10"/>
    <mergeCell ref="H7:M7"/>
    <mergeCell ref="H1:M1"/>
    <mergeCell ref="H2:M2"/>
    <mergeCell ref="H3:M3"/>
    <mergeCell ref="H4:M4"/>
    <mergeCell ref="H6:M6"/>
  </mergeCells>
  <pageMargins left="1.1811023622047245" right="0.23622047244094491" top="0.23622047244094491" bottom="0.23622047244094491" header="0.23622047244094491" footer="0.23622047244094491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ГРБС 19,20,21</vt:lpstr>
      <vt:lpstr>Лист1</vt:lpstr>
      <vt:lpstr>'ГРБС 19,20,21'!Заголовки_для_печати</vt:lpstr>
      <vt:lpstr>'ГРБС 19,20,21'!Область_печати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2009-04-22T05:52:25Z</cp:lastPrinted>
  <dcterms:created xsi:type="dcterms:W3CDTF">2006-09-28T05:33:49Z</dcterms:created>
  <dcterms:modified xsi:type="dcterms:W3CDTF">2019-04-30T04:36:39Z</dcterms:modified>
</cp:coreProperties>
</file>