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45" windowWidth="15180" windowHeight="8925" tabRatio="601" activeTab="0"/>
  </bookViews>
  <sheets>
    <sheet name="2014" sheetId="1" r:id="rId1"/>
  </sheets>
  <definedNames>
    <definedName name="_xlnm._FilterDatabase" localSheetId="0" hidden="1">'2014'!$A$5:$G$177</definedName>
    <definedName name="_xlnm.Print_Titles" localSheetId="0">'2014'!$5:$7</definedName>
    <definedName name="_xlnm.Print_Area" localSheetId="0">'2014'!$B$1:$BU$177</definedName>
  </definedNames>
  <calcPr fullCalcOnLoad="1"/>
</workbook>
</file>

<file path=xl/sharedStrings.xml><?xml version="1.0" encoding="utf-8"?>
<sst xmlns="http://schemas.openxmlformats.org/spreadsheetml/2006/main" count="813" uniqueCount="169">
  <si>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</si>
  <si>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</si>
  <si>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Всего</t>
  </si>
  <si>
    <t>10</t>
  </si>
  <si>
    <t>ЦСР</t>
  </si>
  <si>
    <t>ВР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</si>
  <si>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</si>
  <si>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</si>
  <si>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</si>
  <si>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</si>
  <si>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</si>
  <si>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</si>
  <si>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100 00 00</t>
  </si>
  <si>
    <t>Мероприятия в установленной сфере деятельности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</si>
  <si>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</si>
  <si>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</si>
  <si>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</si>
  <si>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</si>
  <si>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</si>
  <si>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</si>
  <si>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</si>
  <si>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«Дети городского округа Тольятти» на 2014-2016 годы</t>
  </si>
  <si>
    <t>070 04 00</t>
  </si>
  <si>
    <t>Организации дополнительного образования</t>
  </si>
  <si>
    <t>Мероприятия в сфере дополнительного образования</t>
  </si>
  <si>
    <t>Выплаты компенсационного характера</t>
  </si>
  <si>
    <t>Выплаты компенсационного характера в сфере дополнительного образования</t>
  </si>
  <si>
    <t>Мероприятия по энергосбережению и повышению энергетической эффективности</t>
  </si>
  <si>
    <t>100 04 00</t>
  </si>
  <si>
    <t>990 06 00</t>
  </si>
  <si>
    <t>990 05 00</t>
  </si>
  <si>
    <t>990 05 28</t>
  </si>
  <si>
    <t>Иные бюджетные ассигнования</t>
  </si>
  <si>
    <t>800</t>
  </si>
  <si>
    <t>Субсидии не в рамках программных расходов</t>
  </si>
  <si>
    <t>990 03 00</t>
  </si>
  <si>
    <t>Дошкольные образовательные организации</t>
  </si>
  <si>
    <t>Мероприятия в сфере дошкольного образования</t>
  </si>
  <si>
    <t>Выплаты компенсационного характера в сфере дошкольного образования</t>
  </si>
  <si>
    <t>070 02 00</t>
  </si>
  <si>
    <t>070 02 26</t>
  </si>
  <si>
    <t>070 04 26</t>
  </si>
  <si>
    <t>100 04 26</t>
  </si>
  <si>
    <t>990 03 01</t>
  </si>
  <si>
    <t>990 05 26</t>
  </si>
  <si>
    <t>Мероприятия в общеобразовательных организациях</t>
  </si>
  <si>
    <t>Общеобразовательные организации</t>
  </si>
  <si>
    <t>Выплаты компенсационного характера в общеобразовательных организациях</t>
  </si>
  <si>
    <t>Выплаты компенсационного характера в организациях, осуществляющих профессиональную ориентацию и подготовку обучающихся</t>
  </si>
  <si>
    <t>060 00 00</t>
  </si>
  <si>
    <t>060 04 00</t>
  </si>
  <si>
    <t>060 04 27</t>
  </si>
  <si>
    <t>070 02 27</t>
  </si>
  <si>
    <t>070 02 28</t>
  </si>
  <si>
    <t>070 02 29</t>
  </si>
  <si>
    <t>070 04 27</t>
  </si>
  <si>
    <t>070 04 28</t>
  </si>
  <si>
    <t>990 03 02</t>
  </si>
  <si>
    <t>990 05 27</t>
  </si>
  <si>
    <t>990 05 29</t>
  </si>
  <si>
    <t>990 06 27</t>
  </si>
  <si>
    <t>Организации, осуществляющие обеспечение образовательной деятельности</t>
  </si>
  <si>
    <t>Мероприятия в организациях, осуществляющих обеспечение образовательной деятельности</t>
  </si>
  <si>
    <t>Выплаты компенсационного характера в организациях, осуществляющих обеспечение образовательной деятельности</t>
  </si>
  <si>
    <t>Муниципальная программа мер по профилактике наркомании населения городского округа Тольятти на 2013 - 2015 годы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</si>
  <si>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</si>
  <si>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Организации, осуществляющие профессиональную ориентацию и подготовку обучающихся</t>
  </si>
  <si>
    <t>Мероприятия по энергосбережению и повышению энергетической эффективности в общеобразовательных учреждениях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</si>
  <si>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</si>
  <si>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050 00 00</t>
  </si>
  <si>
    <t>050 04 00</t>
  </si>
  <si>
    <t>070 02 30</t>
  </si>
  <si>
    <t>070 04 30</t>
  </si>
  <si>
    <t>100 04 30</t>
  </si>
  <si>
    <t>990 05 30</t>
  </si>
  <si>
    <t>050 04 27</t>
  </si>
  <si>
    <t>В том числе средства выше-стоящих бюджетов</t>
  </si>
  <si>
    <t>609 04 04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</si>
  <si>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 на финансовое обеспечение (возмещение) нормативных затрат на оплату коммунальных услуг</t>
  </si>
  <si>
    <t>Изменения</t>
  </si>
  <si>
    <t>Вышестоящие</t>
  </si>
  <si>
    <t>Расходы за счет средств областного бюджета, предоставляемых с учетом выполнения показателей социально-экономического развития</t>
  </si>
  <si>
    <t>Стимулирующие субсидии на решение вопросов местного значения</t>
  </si>
  <si>
    <t>609 00 00</t>
  </si>
  <si>
    <t>609 04 00</t>
  </si>
  <si>
    <t>Субсидии некоммерческим организациям (за исключением субсидий муниципальным учреждениям) на финансовое обеспечение (возмещение) затрат, связанных с обеспечением  дошкольного образования</t>
  </si>
  <si>
    <t>перемещение</t>
  </si>
  <si>
    <t>доп. расходы</t>
  </si>
  <si>
    <t>экономия</t>
  </si>
  <si>
    <t>913</t>
  </si>
  <si>
    <t>624 78 00</t>
  </si>
  <si>
    <t>624 14 00</t>
  </si>
  <si>
    <t>Средства областного бюджета на предоставление общедоступного и бесплатного дошкольного образования в дошкольных  образовательных организациях в рамках муниципальной программы «Дети городского округа Тольятти» на 2014-2016 годы</t>
  </si>
  <si>
    <t>624 22 00</t>
  </si>
  <si>
    <t>624 08 00</t>
  </si>
  <si>
    <t>624 73 00</t>
  </si>
  <si>
    <t>Средства областного бюджета на выплату ежемесячного вознаграждения за выполнение функций классного руководителя педагогическим работникам в общеобразовательных организациях в рамках муниципальной программы «Дети городского округа Тольятти» на 2014-2016 годы</t>
  </si>
  <si>
    <r>
      <t>Средства областного бюджета на предоставление дошкольного, общего и дополнительного образования в общеобразовательных организациях в рамках муниципальной программы «Дети городского округа Тольятти» на 2014-2016 годы</t>
    </r>
    <r>
      <rPr>
        <sz val="14"/>
        <color indexed="8"/>
        <rFont val="Times New Roman"/>
        <family val="1"/>
      </rPr>
      <t>»</t>
    </r>
  </si>
  <si>
    <t>Средства областного бюджета на организацию  в общеобразовательных организациях профильного обучения учащихся на ступени среднего общего образования  в рамках муниципальной программы «Дети городского округа Тольятти» на 2014-2016 годы</t>
  </si>
  <si>
    <r>
      <t>Средства областного бюджета на оплату широкополосного доступа учреждений к сети Интернет, на оплату услуг  доступа к сети Интернет детей – инвалидов, находящихся на индивидуальном обучении, в рамках муниципальной программы «Дети городского округа Тольятти» на 2014-2016 годы</t>
    </r>
    <r>
      <rPr>
        <sz val="14"/>
        <color indexed="8"/>
        <rFont val="Times New Roman"/>
        <family val="1"/>
      </rPr>
      <t>»</t>
    </r>
  </si>
  <si>
    <t>624 00 00</t>
  </si>
  <si>
    <t>Средства государственной программы Самарской области «Развитие образования и повышения эффективности реализации молодежной политики в Самарской области», а также средства бюджета городского округа Тольятти в рамках муниципальных программ и непрограммных расходов</t>
  </si>
  <si>
    <t>обл. и фед.</t>
  </si>
  <si>
    <t>доп. Расх</t>
  </si>
  <si>
    <t>перемещение и закрытие</t>
  </si>
  <si>
    <t>624 02 00</t>
  </si>
  <si>
    <t>Мероприятия в рамках муниципальной программы «Дети городского округа Тольятти» на 2014-2016 годы по реконструкции объектов капитального строительства муниципальной собственности за счет средств областного бюджета</t>
  </si>
  <si>
    <t>624 70 00</t>
  </si>
  <si>
    <t>Средства областного бюджета на 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и общеобразовательных учреждений  в рамках муниципальной программы «Дети городского округа Тольятти» на 2014-2016 годы</t>
  </si>
  <si>
    <t>07</t>
  </si>
  <si>
    <t>Департамент образования мэрии городского округа Тольятти</t>
  </si>
  <si>
    <t>09</t>
  </si>
  <si>
    <t>06</t>
  </si>
  <si>
    <t>Общее образование</t>
  </si>
  <si>
    <t>Другие вопросы в области образования</t>
  </si>
  <si>
    <t>Дошкольное образование</t>
  </si>
  <si>
    <t>Другие вопросы в области социальной политики</t>
  </si>
  <si>
    <t>070 00 00</t>
  </si>
  <si>
    <t>обл. и фед</t>
  </si>
  <si>
    <t>доп. Расходы</t>
  </si>
  <si>
    <t>пермещение и закрытие</t>
  </si>
  <si>
    <t>621 00 00</t>
  </si>
  <si>
    <t>621 00 04</t>
  </si>
  <si>
    <t>Средства областного бюджета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 в рамках муниципальной программы «Дети городского округа Тольятти» на 2014-2016 годы</t>
  </si>
  <si>
    <t>621 00 06</t>
  </si>
  <si>
    <t>Средства областного бюджета на проведение мероприятий по санитарно-эпидемиологической подготовке муниципальных организаций отдыха и оздоровления детей в рамках реализации муниципальных программ городского округа Тольятти</t>
  </si>
  <si>
    <t>624 81 00</t>
  </si>
  <si>
    <r>
      <t xml:space="preserve">Средства областного бюджета на осуществление единовременных денежных выплат в размере 12 000 (двенадцати тысяч) рублей педагогическим работникам муниципальных образовательных организаций, реализующих общеобразовательные программы дошкольного образования в рамках муниципальной 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на 2014-2016 годы</t>
    </r>
  </si>
  <si>
    <t xml:space="preserve">Государственная программа Самарской области «Развитие системы отдыха и оздоровления детей в Самарской области на 2014-2015 годы» </t>
  </si>
  <si>
    <t>Средства областного бюджета на осуществление единовременных денежных выплат в размере 12 000 (двенадцати тысяч) рублей педагогическим работникам муниципальных образовательных организаций, реализующих общеобразовательные программы дошкольного образования в рамках муниципальной программы «Дети городского округа Тольятти» на 2014-2016 годы</t>
  </si>
  <si>
    <t>100 04 27</t>
  </si>
  <si>
    <t xml:space="preserve">доп. Расходы </t>
  </si>
  <si>
    <t>802 00 00</t>
  </si>
  <si>
    <t>802 50 59</t>
  </si>
  <si>
    <t xml:space="preserve">Государственная программа Российской Федерации «Развитие образования»  на 2013-2020 годы </t>
  </si>
  <si>
    <t>Расходы в рамках муниципальных программ и непрограммных направлений деятельности, а также на 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дошкольного образования.</t>
  </si>
  <si>
    <r>
      <t xml:space="preserve">Средства федерального бюджета в рамках муниципальной 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на 2014-2016 годы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благоустойство прилегающей территории, проектирование и реконструкцию зданий  дошкольных образовательных учреждений по направлению </t>
    </r>
    <r>
      <rPr>
        <sz val="13"/>
        <rFont val="Calibri"/>
        <family val="2"/>
      </rPr>
      <t>«М</t>
    </r>
    <r>
      <rPr>
        <sz val="13"/>
        <rFont val="Times New Roman"/>
        <family val="1"/>
      </rPr>
      <t>одернизация региональной системы дошкольного образования</t>
    </r>
    <r>
      <rPr>
        <sz val="13"/>
        <rFont val="Calibri"/>
        <family val="2"/>
      </rPr>
      <t>»</t>
    </r>
  </si>
  <si>
    <t>610 00 00</t>
  </si>
  <si>
    <t>обл и  федер</t>
  </si>
  <si>
    <t>доп.расходы</t>
  </si>
  <si>
    <t>804 00 00</t>
  </si>
  <si>
    <t>804 50 27</t>
  </si>
  <si>
    <t>210 00 00</t>
  </si>
  <si>
    <t>210 04 28</t>
  </si>
  <si>
    <t>210 04 00</t>
  </si>
  <si>
    <t>624 77 00</t>
  </si>
  <si>
    <t>Средства областного бюджета на проведение капитального ремонта зданий муниципальных бюджетных образовательных учреждений городского округа Тольятти в рамках реализации муниципальной программы «Дети городского округа Тольятти» на 2014-2016годы</t>
  </si>
  <si>
    <t>026 50 26</t>
  </si>
  <si>
    <t>Cредства федерального бюджета в рамках муниципальной программы «Дети городского округа Тольятти» на 2014-2016 годы на оснащение основными средствами и материальными запасами создаваемых мест для детей дошкольного возраста, неиспользованные в 2013 году</t>
  </si>
  <si>
    <t>210 04 26</t>
  </si>
  <si>
    <t>210 04 27</t>
  </si>
  <si>
    <t>210 04 30</t>
  </si>
  <si>
    <t>Муниципальная программа «Об энергосбережении и повышении энергетической эффективности в городском округе Тольятти на 2014-2016гг.»</t>
  </si>
  <si>
    <t>обл. федер</t>
  </si>
  <si>
    <t>обл. и федер</t>
  </si>
  <si>
    <t>секвестр</t>
  </si>
  <si>
    <t>пермещение</t>
  </si>
  <si>
    <t>доп. Ср-ва</t>
  </si>
  <si>
    <r>
      <t xml:space="preserve">Средства государственной программы Самарской области «Доступная среда в Самарской области» на 2014-2015 годы, а также средства бюджета городского округа Тольятти в рамках подпрограммы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Развитие городского пассажирского транспорта в городском округе Тольятти на период 2014-2020гг.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муниципальной 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и в рамках муниципальной 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на 2014-2016 годы</t>
    </r>
  </si>
  <si>
    <t>624 85 00</t>
  </si>
  <si>
    <r>
      <t>Государственная программа Самарской области «Развитие социальной защиты населения в Самарской области»</t>
    </r>
    <r>
      <rPr>
        <sz val="10.55"/>
        <rFont val="Times New Roman"/>
        <family val="1"/>
      </rPr>
      <t xml:space="preserve"> </t>
    </r>
    <r>
      <rPr>
        <sz val="13"/>
        <rFont val="Times New Roman"/>
        <family val="1"/>
      </rPr>
      <t>на 2014-2018 годы</t>
    </r>
  </si>
  <si>
    <t>642 02 04</t>
  </si>
  <si>
    <t>Государственная программа Российской Федерации «Доступная среда» на 2011 - 2015 годы</t>
  </si>
  <si>
    <t>642 00 00</t>
  </si>
  <si>
    <t>Средства областного бюджета на осуществление ежемесячных денежных выплат начиная с августа  2014 года в размере 3000 (трех) тысяч рублей педагогическим работникам муниципальных образовательных организаций, реализующих общеобразовательные программы дошкольного образования в рамках муниципальной программы «Дети городского округа Тольятти» на 2014-2016 годы</t>
  </si>
  <si>
    <r>
      <t xml:space="preserve">Расходы в рамках муниципальных программ за счёт средств государственной программы Российской Федерации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Доступная среда»</t>
    </r>
    <r>
      <rPr>
        <sz val="13"/>
        <rFont val="Calibri"/>
        <family val="2"/>
      </rPr>
      <t xml:space="preserve"> </t>
    </r>
    <r>
      <rPr>
        <sz val="13"/>
        <rFont val="Times New Roman"/>
        <family val="1"/>
      </rPr>
      <t>на 2011-2015 годы</t>
    </r>
  </si>
  <si>
    <t>Кассовое исполнение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</si>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</sst>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3"/>
      <name val="Calibri"/>
      <family val="2"/>
    </font>
    <font>
      <sz val="13"/>
      <color indexed="8"/>
      <name val="Times New Roman"/>
      <family val="1"/>
    </font>
    <font>
      <sz val="10.55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wrapText="1"/>
    </xf>
    <xf numFmtId="3" fontId="10" fillId="0" borderId="0" xfId="62" applyNumberFormat="1" applyFont="1" applyFill="1" applyBorder="1" applyAlignment="1">
      <alignment horizontal="center"/>
    </xf>
    <xf numFmtId="3" fontId="10" fillId="0" borderId="12" xfId="62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3" fontId="6" fillId="0" borderId="0" xfId="62" applyNumberFormat="1" applyFont="1" applyFill="1" applyBorder="1" applyAlignment="1">
      <alignment horizontal="center"/>
    </xf>
    <xf numFmtId="3" fontId="6" fillId="0" borderId="12" xfId="62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3" fontId="9" fillId="0" borderId="0" xfId="62" applyNumberFormat="1" applyFont="1" applyFill="1" applyBorder="1" applyAlignment="1">
      <alignment horizontal="center"/>
    </xf>
    <xf numFmtId="3" fontId="9" fillId="0" borderId="12" xfId="6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11" fontId="17" fillId="0" borderId="12" xfId="0" applyNumberFormat="1" applyFont="1" applyFill="1" applyBorder="1" applyAlignment="1">
      <alignment wrapText="1"/>
    </xf>
    <xf numFmtId="3" fontId="11" fillId="0" borderId="0" xfId="62" applyNumberFormat="1" applyFont="1" applyFill="1" applyBorder="1" applyAlignment="1">
      <alignment horizontal="center"/>
    </xf>
    <xf numFmtId="3" fontId="11" fillId="0" borderId="12" xfId="62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10" fillId="2" borderId="11" xfId="62" applyNumberFormat="1" applyFont="1" applyFill="1" applyBorder="1" applyAlignment="1">
      <alignment horizontal="center"/>
    </xf>
    <xf numFmtId="3" fontId="6" fillId="2" borderId="11" xfId="62" applyNumberFormat="1" applyFont="1" applyFill="1" applyBorder="1" applyAlignment="1">
      <alignment horizontal="center"/>
    </xf>
    <xf numFmtId="3" fontId="6" fillId="2" borderId="12" xfId="62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10" fillId="2" borderId="12" xfId="62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9" fillId="2" borderId="11" xfId="62" applyNumberFormat="1" applyFont="1" applyFill="1" applyBorder="1" applyAlignment="1">
      <alignment horizontal="center"/>
    </xf>
    <xf numFmtId="3" fontId="9" fillId="2" borderId="12" xfId="62" applyNumberFormat="1" applyFont="1" applyFill="1" applyBorder="1" applyAlignment="1">
      <alignment horizontal="center"/>
    </xf>
    <xf numFmtId="3" fontId="61" fillId="2" borderId="0" xfId="0" applyNumberFormat="1" applyFont="1" applyFill="1" applyAlignment="1">
      <alignment horizontal="center"/>
    </xf>
    <xf numFmtId="3" fontId="61" fillId="2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11" xfId="62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4" fontId="11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171" fontId="9" fillId="0" borderId="15" xfId="0" applyNumberFormat="1" applyFont="1" applyFill="1" applyBorder="1" applyAlignment="1">
      <alignment horizontal="center" vertical="center"/>
    </xf>
    <xf numFmtId="171" fontId="9" fillId="0" borderId="16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9" fontId="9" fillId="0" borderId="13" xfId="58" applyFont="1" applyFill="1" applyBorder="1" applyAlignment="1">
      <alignment horizontal="center" vertical="center" wrapText="1"/>
    </xf>
    <xf numFmtId="9" fontId="9" fillId="0" borderId="12" xfId="58" applyFont="1" applyFill="1" applyBorder="1" applyAlignment="1">
      <alignment horizontal="center" vertical="center" wrapText="1"/>
    </xf>
    <xf numFmtId="9" fontId="9" fillId="0" borderId="14" xfId="58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91"/>
  <sheetViews>
    <sheetView showZeros="0" tabSelected="1" view="pageBreakPreview" zoomScale="75" zoomScaleNormal="75" zoomScaleSheetLayoutView="75" zoomScalePageLayoutView="0" workbookViewId="0" topLeftCell="B1">
      <pane xSplit="1" ySplit="7" topLeftCell="C172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178" sqref="A178:IV195"/>
    </sheetView>
  </sheetViews>
  <sheetFormatPr defaultColWidth="9.00390625" defaultRowHeight="12.75"/>
  <cols>
    <col min="1" max="1" width="7.875" style="9" hidden="1" customWidth="1"/>
    <col min="2" max="2" width="64.125" style="9" customWidth="1"/>
    <col min="3" max="3" width="9.25390625" style="50" customWidth="1"/>
    <col min="4" max="5" width="7.00390625" style="9" customWidth="1"/>
    <col min="6" max="6" width="11.875" style="51" customWidth="1"/>
    <col min="7" max="7" width="8.875" style="50" customWidth="1"/>
    <col min="8" max="8" width="11.125" style="10" hidden="1" customWidth="1"/>
    <col min="9" max="9" width="12.125" style="10" hidden="1" customWidth="1"/>
    <col min="10" max="12" width="10.25390625" style="49" hidden="1" customWidth="1"/>
    <col min="13" max="13" width="0.2421875" style="49" hidden="1" customWidth="1"/>
    <col min="14" max="14" width="15.00390625" style="10" hidden="1" customWidth="1"/>
    <col min="15" max="15" width="0.12890625" style="10" hidden="1" customWidth="1"/>
    <col min="16" max="16" width="10.625" style="49" hidden="1" customWidth="1"/>
    <col min="17" max="17" width="15.625" style="49" hidden="1" customWidth="1"/>
    <col min="18" max="18" width="12.25390625" style="49" hidden="1" customWidth="1"/>
    <col min="19" max="19" width="9.125" style="49" hidden="1" customWidth="1"/>
    <col min="20" max="20" width="11.00390625" style="10" hidden="1" customWidth="1"/>
    <col min="21" max="21" width="8.125" style="10" hidden="1" customWidth="1"/>
    <col min="22" max="22" width="11.375" style="49" hidden="1" customWidth="1"/>
    <col min="23" max="23" width="12.25390625" style="49" hidden="1" customWidth="1"/>
    <col min="24" max="24" width="10.125" style="49" hidden="1" customWidth="1"/>
    <col min="25" max="25" width="8.375" style="49" hidden="1" customWidth="1"/>
    <col min="26" max="26" width="8.625" style="10" hidden="1" customWidth="1"/>
    <col min="27" max="27" width="7.625" style="10" hidden="1" customWidth="1"/>
    <col min="28" max="28" width="7.125" style="49" hidden="1" customWidth="1"/>
    <col min="29" max="29" width="6.75390625" style="49" hidden="1" customWidth="1"/>
    <col min="30" max="31" width="7.25390625" style="49" hidden="1" customWidth="1"/>
    <col min="32" max="33" width="13.25390625" style="10" hidden="1" customWidth="1"/>
    <col min="34" max="34" width="13.00390625" style="11" hidden="1" customWidth="1"/>
    <col min="35" max="35" width="14.75390625" style="11" hidden="1" customWidth="1"/>
    <col min="36" max="36" width="10.125" style="11" hidden="1" customWidth="1"/>
    <col min="37" max="37" width="17.625" style="11" hidden="1" customWidth="1"/>
    <col min="38" max="38" width="20.75390625" style="11" hidden="1" customWidth="1"/>
    <col min="39" max="39" width="18.625" style="11" hidden="1" customWidth="1"/>
    <col min="40" max="40" width="17.625" style="11" hidden="1" customWidth="1"/>
    <col min="41" max="42" width="17.375" style="11" hidden="1" customWidth="1"/>
    <col min="43" max="43" width="17.125" style="11" hidden="1" customWidth="1"/>
    <col min="44" max="44" width="17.875" style="11" hidden="1" customWidth="1"/>
    <col min="45" max="45" width="15.75390625" style="11" hidden="1" customWidth="1"/>
    <col min="46" max="48" width="17.125" style="11" hidden="1" customWidth="1"/>
    <col min="49" max="49" width="18.625" style="11" hidden="1" customWidth="1"/>
    <col min="50" max="50" width="17.875" style="11" hidden="1" customWidth="1"/>
    <col min="51" max="51" width="15.75390625" style="11" hidden="1" customWidth="1"/>
    <col min="52" max="52" width="17.00390625" style="11" hidden="1" customWidth="1"/>
    <col min="53" max="53" width="16.875" style="11" hidden="1" customWidth="1"/>
    <col min="54" max="54" width="17.125" style="11" hidden="1" customWidth="1"/>
    <col min="55" max="55" width="17.75390625" style="11" hidden="1" customWidth="1"/>
    <col min="56" max="56" width="17.875" style="11" hidden="1" customWidth="1"/>
    <col min="57" max="57" width="15.75390625" style="11" hidden="1" customWidth="1"/>
    <col min="58" max="60" width="17.125" style="11" hidden="1" customWidth="1"/>
    <col min="61" max="61" width="14.75390625" style="11" hidden="1" customWidth="1"/>
    <col min="62" max="62" width="15.75390625" style="11" hidden="1" customWidth="1"/>
    <col min="63" max="63" width="16.75390625" style="11" hidden="1" customWidth="1"/>
    <col min="64" max="64" width="13.375" style="11" hidden="1" customWidth="1"/>
    <col min="65" max="65" width="12.875" style="11" hidden="1" customWidth="1"/>
    <col min="66" max="66" width="13.125" style="11" hidden="1" customWidth="1"/>
    <col min="67" max="67" width="12.875" style="11" hidden="1" customWidth="1"/>
    <col min="68" max="68" width="16.00390625" style="11" customWidth="1"/>
    <col min="69" max="69" width="17.875" style="11" customWidth="1"/>
    <col min="70" max="70" width="16.625" style="53" customWidth="1"/>
    <col min="71" max="71" width="18.00390625" style="53" customWidth="1"/>
    <col min="72" max="72" width="13.125" style="52" customWidth="1"/>
    <col min="73" max="73" width="15.875" style="52" customWidth="1"/>
    <col min="74" max="74" width="12.25390625" style="11" bestFit="1" customWidth="1"/>
    <col min="75" max="16384" width="9.125" style="11" customWidth="1"/>
  </cols>
  <sheetData>
    <row r="1" spans="1:33" ht="18.75">
      <c r="A1" s="15"/>
      <c r="B1" s="15"/>
      <c r="C1" s="17"/>
      <c r="D1" s="15"/>
      <c r="E1" s="15"/>
      <c r="F1" s="15"/>
      <c r="G1" s="15"/>
      <c r="J1" s="16"/>
      <c r="K1" s="16"/>
      <c r="L1" s="16"/>
      <c r="M1" s="16"/>
      <c r="N1" s="15"/>
      <c r="O1" s="15"/>
      <c r="P1" s="16"/>
      <c r="Q1" s="16"/>
      <c r="R1" s="16"/>
      <c r="S1" s="16"/>
      <c r="T1" s="15"/>
      <c r="U1" s="15"/>
      <c r="V1" s="16"/>
      <c r="W1" s="16"/>
      <c r="X1" s="16"/>
      <c r="Y1" s="16"/>
      <c r="Z1" s="15"/>
      <c r="AA1" s="15"/>
      <c r="AB1" s="16"/>
      <c r="AC1" s="16"/>
      <c r="AD1" s="16"/>
      <c r="AE1" s="16"/>
      <c r="AF1" s="15"/>
      <c r="AG1" s="15"/>
    </row>
    <row r="2" spans="1:73" ht="43.5" customHeight="1">
      <c r="A2" s="13"/>
      <c r="B2" s="112" t="s">
        <v>168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</row>
    <row r="3" spans="1:73" ht="33.75" customHeight="1" thickBot="1">
      <c r="A3" s="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</row>
    <row r="4" spans="1:33" ht="24" customHeight="1" thickBot="1">
      <c r="A4" s="1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73" s="12" customFormat="1" ht="51" customHeight="1" thickBot="1">
      <c r="A5" s="113" t="s">
        <v>7</v>
      </c>
      <c r="B5" s="116" t="s">
        <v>0</v>
      </c>
      <c r="C5" s="134" t="s">
        <v>7</v>
      </c>
      <c r="D5" s="127" t="s">
        <v>8</v>
      </c>
      <c r="E5" s="130" t="s">
        <v>9</v>
      </c>
      <c r="F5" s="122" t="s">
        <v>4</v>
      </c>
      <c r="G5" s="119" t="s">
        <v>5</v>
      </c>
      <c r="H5" s="100" t="s">
        <v>1</v>
      </c>
      <c r="I5" s="100"/>
      <c r="J5" s="133" t="s">
        <v>79</v>
      </c>
      <c r="K5" s="133"/>
      <c r="L5" s="133"/>
      <c r="M5" s="133"/>
      <c r="N5" s="100" t="s">
        <v>1</v>
      </c>
      <c r="O5" s="100"/>
      <c r="P5" s="103" t="s">
        <v>104</v>
      </c>
      <c r="Q5" s="103" t="s">
        <v>102</v>
      </c>
      <c r="R5" s="103" t="s">
        <v>103</v>
      </c>
      <c r="S5" s="103" t="s">
        <v>88</v>
      </c>
      <c r="T5" s="109" t="s">
        <v>1</v>
      </c>
      <c r="U5" s="109"/>
      <c r="V5" s="103" t="s">
        <v>120</v>
      </c>
      <c r="W5" s="103" t="s">
        <v>118</v>
      </c>
      <c r="X5" s="103" t="s">
        <v>119</v>
      </c>
      <c r="Y5" s="103" t="s">
        <v>88</v>
      </c>
      <c r="Z5" s="109" t="s">
        <v>1</v>
      </c>
      <c r="AA5" s="109"/>
      <c r="AB5" s="103" t="s">
        <v>86</v>
      </c>
      <c r="AC5" s="103" t="s">
        <v>102</v>
      </c>
      <c r="AD5" s="103" t="s">
        <v>131</v>
      </c>
      <c r="AE5" s="103" t="s">
        <v>88</v>
      </c>
      <c r="AF5" s="109" t="s">
        <v>1</v>
      </c>
      <c r="AG5" s="109"/>
      <c r="AH5" s="103" t="s">
        <v>86</v>
      </c>
      <c r="AI5" s="103" t="s">
        <v>102</v>
      </c>
      <c r="AJ5" s="103" t="s">
        <v>131</v>
      </c>
      <c r="AK5" s="103" t="s">
        <v>88</v>
      </c>
      <c r="AL5" s="109" t="s">
        <v>1</v>
      </c>
      <c r="AM5" s="109"/>
      <c r="AN5" s="85" t="s">
        <v>86</v>
      </c>
      <c r="AO5" s="85" t="s">
        <v>138</v>
      </c>
      <c r="AP5" s="85" t="s">
        <v>139</v>
      </c>
      <c r="AQ5" s="103" t="s">
        <v>88</v>
      </c>
      <c r="AR5" s="110" t="s">
        <v>1</v>
      </c>
      <c r="AS5" s="111"/>
      <c r="AT5" s="103" t="s">
        <v>86</v>
      </c>
      <c r="AU5" s="103" t="s">
        <v>153</v>
      </c>
      <c r="AV5" s="103" t="s">
        <v>103</v>
      </c>
      <c r="AW5" s="103" t="s">
        <v>88</v>
      </c>
      <c r="AX5" s="110" t="s">
        <v>1</v>
      </c>
      <c r="AY5" s="111"/>
      <c r="AZ5" s="137" t="s">
        <v>155</v>
      </c>
      <c r="BA5" s="103" t="s">
        <v>154</v>
      </c>
      <c r="BB5" s="103" t="s">
        <v>156</v>
      </c>
      <c r="BC5" s="103" t="s">
        <v>88</v>
      </c>
      <c r="BD5" s="110" t="s">
        <v>1</v>
      </c>
      <c r="BE5" s="111"/>
      <c r="BF5" s="103" t="s">
        <v>156</v>
      </c>
      <c r="BG5" s="85" t="s">
        <v>154</v>
      </c>
      <c r="BH5" s="103" t="s">
        <v>119</v>
      </c>
      <c r="BI5" s="85" t="s">
        <v>88</v>
      </c>
      <c r="BJ5" s="110" t="s">
        <v>1</v>
      </c>
      <c r="BK5" s="111"/>
      <c r="BL5" s="85" t="s">
        <v>86</v>
      </c>
      <c r="BM5" s="85" t="s">
        <v>118</v>
      </c>
      <c r="BN5" s="85" t="s">
        <v>157</v>
      </c>
      <c r="BO5" s="85" t="s">
        <v>88</v>
      </c>
      <c r="BP5" s="125" t="s">
        <v>1</v>
      </c>
      <c r="BQ5" s="126"/>
      <c r="BR5" s="88" t="s">
        <v>166</v>
      </c>
      <c r="BS5" s="89"/>
      <c r="BT5" s="90" t="s">
        <v>167</v>
      </c>
      <c r="BU5" s="91"/>
    </row>
    <row r="6" spans="1:73" s="12" customFormat="1" ht="58.5" customHeight="1">
      <c r="A6" s="114"/>
      <c r="B6" s="117"/>
      <c r="C6" s="135"/>
      <c r="D6" s="128"/>
      <c r="E6" s="131"/>
      <c r="F6" s="123"/>
      <c r="G6" s="120"/>
      <c r="H6" s="108" t="s">
        <v>2</v>
      </c>
      <c r="I6" s="101" t="s">
        <v>76</v>
      </c>
      <c r="J6" s="104" t="s">
        <v>86</v>
      </c>
      <c r="K6" s="104" t="s">
        <v>80</v>
      </c>
      <c r="L6" s="104" t="s">
        <v>87</v>
      </c>
      <c r="M6" s="104" t="s">
        <v>88</v>
      </c>
      <c r="N6" s="108" t="s">
        <v>2</v>
      </c>
      <c r="O6" s="101" t="s">
        <v>76</v>
      </c>
      <c r="P6" s="104"/>
      <c r="Q6" s="104"/>
      <c r="R6" s="104"/>
      <c r="S6" s="104"/>
      <c r="T6" s="108" t="s">
        <v>2</v>
      </c>
      <c r="U6" s="101" t="s">
        <v>76</v>
      </c>
      <c r="V6" s="104"/>
      <c r="W6" s="104"/>
      <c r="X6" s="104"/>
      <c r="Y6" s="104"/>
      <c r="Z6" s="108" t="s">
        <v>2</v>
      </c>
      <c r="AA6" s="101" t="s">
        <v>76</v>
      </c>
      <c r="AB6" s="104"/>
      <c r="AC6" s="104"/>
      <c r="AD6" s="104"/>
      <c r="AE6" s="104"/>
      <c r="AF6" s="108" t="s">
        <v>2</v>
      </c>
      <c r="AG6" s="101" t="s">
        <v>76</v>
      </c>
      <c r="AH6" s="104"/>
      <c r="AI6" s="104"/>
      <c r="AJ6" s="104"/>
      <c r="AK6" s="104"/>
      <c r="AL6" s="108" t="s">
        <v>2</v>
      </c>
      <c r="AM6" s="101" t="s">
        <v>76</v>
      </c>
      <c r="AN6" s="86"/>
      <c r="AO6" s="86"/>
      <c r="AP6" s="86"/>
      <c r="AQ6" s="104"/>
      <c r="AR6" s="106" t="s">
        <v>2</v>
      </c>
      <c r="AS6" s="98" t="s">
        <v>76</v>
      </c>
      <c r="AT6" s="104"/>
      <c r="AU6" s="104"/>
      <c r="AV6" s="104"/>
      <c r="AW6" s="104"/>
      <c r="AX6" s="106" t="s">
        <v>2</v>
      </c>
      <c r="AY6" s="98" t="s">
        <v>76</v>
      </c>
      <c r="AZ6" s="138"/>
      <c r="BA6" s="104"/>
      <c r="BB6" s="104"/>
      <c r="BC6" s="104"/>
      <c r="BD6" s="106" t="s">
        <v>2</v>
      </c>
      <c r="BE6" s="98" t="s">
        <v>76</v>
      </c>
      <c r="BF6" s="104"/>
      <c r="BG6" s="86"/>
      <c r="BH6" s="104"/>
      <c r="BI6" s="86"/>
      <c r="BJ6" s="106" t="s">
        <v>2</v>
      </c>
      <c r="BK6" s="98" t="s">
        <v>76</v>
      </c>
      <c r="BL6" s="86"/>
      <c r="BM6" s="86"/>
      <c r="BN6" s="86"/>
      <c r="BO6" s="86"/>
      <c r="BP6" s="106" t="s">
        <v>2</v>
      </c>
      <c r="BQ6" s="98" t="s">
        <v>76</v>
      </c>
      <c r="BR6" s="92" t="s">
        <v>2</v>
      </c>
      <c r="BS6" s="94" t="s">
        <v>76</v>
      </c>
      <c r="BT6" s="96" t="s">
        <v>2</v>
      </c>
      <c r="BU6" s="98" t="s">
        <v>76</v>
      </c>
    </row>
    <row r="7" spans="1:73" s="12" customFormat="1" ht="66.75" customHeight="1" thickBot="1">
      <c r="A7" s="115"/>
      <c r="B7" s="118"/>
      <c r="C7" s="136"/>
      <c r="D7" s="129"/>
      <c r="E7" s="132"/>
      <c r="F7" s="124"/>
      <c r="G7" s="121"/>
      <c r="H7" s="97"/>
      <c r="I7" s="102"/>
      <c r="J7" s="105"/>
      <c r="K7" s="105"/>
      <c r="L7" s="105"/>
      <c r="M7" s="105"/>
      <c r="N7" s="97"/>
      <c r="O7" s="102"/>
      <c r="P7" s="105"/>
      <c r="Q7" s="105"/>
      <c r="R7" s="105"/>
      <c r="S7" s="105"/>
      <c r="T7" s="97"/>
      <c r="U7" s="102"/>
      <c r="V7" s="105"/>
      <c r="W7" s="105"/>
      <c r="X7" s="105"/>
      <c r="Y7" s="105"/>
      <c r="Z7" s="97"/>
      <c r="AA7" s="102"/>
      <c r="AB7" s="105"/>
      <c r="AC7" s="105"/>
      <c r="AD7" s="105"/>
      <c r="AE7" s="105"/>
      <c r="AF7" s="97"/>
      <c r="AG7" s="102"/>
      <c r="AH7" s="105"/>
      <c r="AI7" s="105"/>
      <c r="AJ7" s="105"/>
      <c r="AK7" s="105"/>
      <c r="AL7" s="97"/>
      <c r="AM7" s="102"/>
      <c r="AN7" s="87"/>
      <c r="AO7" s="87"/>
      <c r="AP7" s="87"/>
      <c r="AQ7" s="105"/>
      <c r="AR7" s="107"/>
      <c r="AS7" s="99"/>
      <c r="AT7" s="105"/>
      <c r="AU7" s="105"/>
      <c r="AV7" s="105"/>
      <c r="AW7" s="105"/>
      <c r="AX7" s="107"/>
      <c r="AY7" s="99"/>
      <c r="AZ7" s="139"/>
      <c r="BA7" s="105"/>
      <c r="BB7" s="105"/>
      <c r="BC7" s="105"/>
      <c r="BD7" s="107"/>
      <c r="BE7" s="99"/>
      <c r="BF7" s="105"/>
      <c r="BG7" s="87"/>
      <c r="BH7" s="105"/>
      <c r="BI7" s="87"/>
      <c r="BJ7" s="107"/>
      <c r="BK7" s="99"/>
      <c r="BL7" s="87"/>
      <c r="BM7" s="87"/>
      <c r="BN7" s="87"/>
      <c r="BO7" s="87"/>
      <c r="BP7" s="107"/>
      <c r="BQ7" s="99"/>
      <c r="BR7" s="93"/>
      <c r="BS7" s="95"/>
      <c r="BT7" s="97"/>
      <c r="BU7" s="99"/>
    </row>
    <row r="8" spans="1:73" s="3" customFormat="1" ht="40.5">
      <c r="A8" s="6">
        <v>913</v>
      </c>
      <c r="B8" s="19" t="s">
        <v>110</v>
      </c>
      <c r="C8" s="20">
        <v>913</v>
      </c>
      <c r="D8" s="22"/>
      <c r="E8" s="38"/>
      <c r="F8" s="21"/>
      <c r="G8" s="38"/>
      <c r="H8" s="39">
        <f aca="true" t="shared" si="0" ref="H8:BQ8">H10+H55+H134+H145+H172</f>
        <v>2001849</v>
      </c>
      <c r="I8" s="39">
        <f t="shared" si="0"/>
        <v>32916</v>
      </c>
      <c r="J8" s="39">
        <f t="shared" si="0"/>
        <v>0</v>
      </c>
      <c r="K8" s="39">
        <f t="shared" si="0"/>
        <v>3244972</v>
      </c>
      <c r="L8" s="39">
        <f t="shared" si="0"/>
        <v>108458</v>
      </c>
      <c r="M8" s="39">
        <f t="shared" si="0"/>
        <v>0</v>
      </c>
      <c r="N8" s="39">
        <f t="shared" si="0"/>
        <v>5355279</v>
      </c>
      <c r="O8" s="39">
        <f t="shared" si="0"/>
        <v>3277888</v>
      </c>
      <c r="P8" s="39">
        <f t="shared" si="0"/>
        <v>-16891</v>
      </c>
      <c r="Q8" s="39">
        <f t="shared" si="0"/>
        <v>67993</v>
      </c>
      <c r="R8" s="39">
        <f t="shared" si="0"/>
        <v>0</v>
      </c>
      <c r="S8" s="39">
        <f t="shared" si="0"/>
        <v>0</v>
      </c>
      <c r="T8" s="39">
        <f t="shared" si="0"/>
        <v>5406381</v>
      </c>
      <c r="U8" s="39">
        <f t="shared" si="0"/>
        <v>3345881</v>
      </c>
      <c r="V8" s="39">
        <f t="shared" si="0"/>
        <v>85317</v>
      </c>
      <c r="W8" s="39">
        <f t="shared" si="0"/>
        <v>48874</v>
      </c>
      <c r="X8" s="39">
        <f t="shared" si="0"/>
        <v>11412</v>
      </c>
      <c r="Y8" s="39">
        <f t="shared" si="0"/>
        <v>0</v>
      </c>
      <c r="Z8" s="39">
        <f t="shared" si="0"/>
        <v>5551984</v>
      </c>
      <c r="AA8" s="39">
        <f t="shared" si="0"/>
        <v>3394755</v>
      </c>
      <c r="AB8" s="39">
        <f t="shared" si="0"/>
        <v>-15279</v>
      </c>
      <c r="AC8" s="39">
        <f t="shared" si="0"/>
        <v>35665</v>
      </c>
      <c r="AD8" s="39">
        <f t="shared" si="0"/>
        <v>0</v>
      </c>
      <c r="AE8" s="39">
        <f t="shared" si="0"/>
        <v>0</v>
      </c>
      <c r="AF8" s="39">
        <f t="shared" si="0"/>
        <v>5572370</v>
      </c>
      <c r="AG8" s="39">
        <f t="shared" si="0"/>
        <v>3430420</v>
      </c>
      <c r="AH8" s="39">
        <f t="shared" si="0"/>
        <v>0</v>
      </c>
      <c r="AI8" s="39">
        <f t="shared" si="0"/>
        <v>53389</v>
      </c>
      <c r="AJ8" s="39">
        <f t="shared" si="0"/>
        <v>950</v>
      </c>
      <c r="AK8" s="39">
        <f t="shared" si="0"/>
        <v>0</v>
      </c>
      <c r="AL8" s="39">
        <f t="shared" si="0"/>
        <v>5626709</v>
      </c>
      <c r="AM8" s="39">
        <f t="shared" si="0"/>
        <v>3483809</v>
      </c>
      <c r="AN8" s="40">
        <f t="shared" si="0"/>
        <v>1805</v>
      </c>
      <c r="AO8" s="40">
        <f t="shared" si="0"/>
        <v>87213</v>
      </c>
      <c r="AP8" s="40">
        <f t="shared" si="0"/>
        <v>73263</v>
      </c>
      <c r="AQ8" s="39">
        <f t="shared" si="0"/>
        <v>-2824</v>
      </c>
      <c r="AR8" s="40">
        <f t="shared" si="0"/>
        <v>5786166</v>
      </c>
      <c r="AS8" s="40">
        <f t="shared" si="0"/>
        <v>3571022</v>
      </c>
      <c r="AT8" s="39">
        <f t="shared" si="0"/>
        <v>0</v>
      </c>
      <c r="AU8" s="39">
        <f t="shared" si="0"/>
        <v>0</v>
      </c>
      <c r="AV8" s="39">
        <f t="shared" si="0"/>
        <v>0</v>
      </c>
      <c r="AW8" s="39">
        <f t="shared" si="0"/>
        <v>0</v>
      </c>
      <c r="AX8" s="40">
        <f t="shared" si="0"/>
        <v>5786166</v>
      </c>
      <c r="AY8" s="40">
        <f t="shared" si="0"/>
        <v>3571022</v>
      </c>
      <c r="AZ8" s="39">
        <f t="shared" si="0"/>
        <v>-5970</v>
      </c>
      <c r="BA8" s="39">
        <f t="shared" si="0"/>
        <v>0</v>
      </c>
      <c r="BB8" s="39">
        <f t="shared" si="0"/>
        <v>-7857</v>
      </c>
      <c r="BC8" s="39">
        <f t="shared" si="0"/>
        <v>-1526</v>
      </c>
      <c r="BD8" s="40">
        <f t="shared" si="0"/>
        <v>5770813</v>
      </c>
      <c r="BE8" s="40">
        <f t="shared" si="0"/>
        <v>3571022</v>
      </c>
      <c r="BF8" s="39">
        <f t="shared" si="0"/>
        <v>0</v>
      </c>
      <c r="BG8" s="40">
        <f t="shared" si="0"/>
        <v>0</v>
      </c>
      <c r="BH8" s="39">
        <f t="shared" si="0"/>
        <v>0</v>
      </c>
      <c r="BI8" s="40">
        <f t="shared" si="0"/>
        <v>0</v>
      </c>
      <c r="BJ8" s="40">
        <f t="shared" si="0"/>
        <v>5770813</v>
      </c>
      <c r="BK8" s="40">
        <f t="shared" si="0"/>
        <v>3571022</v>
      </c>
      <c r="BL8" s="40">
        <f t="shared" si="0"/>
        <v>0</v>
      </c>
      <c r="BM8" s="40">
        <f t="shared" si="0"/>
        <v>61371</v>
      </c>
      <c r="BN8" s="40">
        <f t="shared" si="0"/>
        <v>0</v>
      </c>
      <c r="BO8" s="40">
        <f t="shared" si="0"/>
        <v>0</v>
      </c>
      <c r="BP8" s="40">
        <f t="shared" si="0"/>
        <v>5832184</v>
      </c>
      <c r="BQ8" s="40">
        <f t="shared" si="0"/>
        <v>3632393</v>
      </c>
      <c r="BR8" s="62">
        <f>BR10+BR55+BR134+BR145+BR172</f>
        <v>5736285</v>
      </c>
      <c r="BS8" s="63">
        <f>BS10+BS55+BS134+BS145+BS172</f>
        <v>3586543</v>
      </c>
      <c r="BT8" s="70">
        <f aca="true" t="shared" si="1" ref="BT8:BU71">BR8/BP8*100</f>
        <v>98.35569316743093</v>
      </c>
      <c r="BU8" s="71">
        <f>BS8/BQ8*100</f>
        <v>98.73774671408077</v>
      </c>
    </row>
    <row r="9" spans="1:73" s="3" customFormat="1" ht="20.25">
      <c r="A9" s="6"/>
      <c r="B9" s="19"/>
      <c r="C9" s="20"/>
      <c r="D9" s="22"/>
      <c r="E9" s="38"/>
      <c r="F9" s="21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  <c r="AO9" s="40"/>
      <c r="AP9" s="40"/>
      <c r="AQ9" s="39"/>
      <c r="AR9" s="40"/>
      <c r="AS9" s="40"/>
      <c r="AT9" s="39"/>
      <c r="AU9" s="39"/>
      <c r="AV9" s="39"/>
      <c r="AW9" s="39"/>
      <c r="AX9" s="40"/>
      <c r="AY9" s="40"/>
      <c r="AZ9" s="39"/>
      <c r="BA9" s="39"/>
      <c r="BB9" s="39"/>
      <c r="BC9" s="39"/>
      <c r="BD9" s="40"/>
      <c r="BE9" s="40"/>
      <c r="BF9" s="39"/>
      <c r="BG9" s="40"/>
      <c r="BH9" s="39"/>
      <c r="BI9" s="40"/>
      <c r="BJ9" s="40"/>
      <c r="BK9" s="40"/>
      <c r="BL9" s="40"/>
      <c r="BM9" s="40"/>
      <c r="BN9" s="40"/>
      <c r="BO9" s="40"/>
      <c r="BP9" s="40"/>
      <c r="BQ9" s="40"/>
      <c r="BR9" s="62"/>
      <c r="BS9" s="63"/>
      <c r="BT9" s="68"/>
      <c r="BU9" s="69"/>
    </row>
    <row r="10" spans="1:75" s="1" customFormat="1" ht="18.75">
      <c r="A10" s="8"/>
      <c r="B10" s="23" t="s">
        <v>115</v>
      </c>
      <c r="C10" s="28">
        <v>913</v>
      </c>
      <c r="D10" s="24" t="s">
        <v>109</v>
      </c>
      <c r="E10" s="25" t="s">
        <v>10</v>
      </c>
      <c r="F10" s="26"/>
      <c r="G10" s="25"/>
      <c r="H10" s="27">
        <f>H13+H21+H47</f>
        <v>755387</v>
      </c>
      <c r="I10" s="27">
        <f>I13+I21+I47</f>
        <v>0</v>
      </c>
      <c r="J10" s="27">
        <f aca="true" t="shared" si="2" ref="J10:O10">J13+J21+J35+J47</f>
        <v>0</v>
      </c>
      <c r="K10" s="27">
        <f t="shared" si="2"/>
        <v>985723</v>
      </c>
      <c r="L10" s="27">
        <f t="shared" si="2"/>
        <v>74110</v>
      </c>
      <c r="M10" s="27">
        <f t="shared" si="2"/>
        <v>0</v>
      </c>
      <c r="N10" s="27">
        <f t="shared" si="2"/>
        <v>1815220</v>
      </c>
      <c r="O10" s="27">
        <f t="shared" si="2"/>
        <v>985723</v>
      </c>
      <c r="P10" s="27">
        <f aca="true" t="shared" si="3" ref="P10:AM10">P13+P21+P35+P47+P29</f>
        <v>-20547</v>
      </c>
      <c r="Q10" s="27">
        <f t="shared" si="3"/>
        <v>50821</v>
      </c>
      <c r="R10" s="27">
        <f t="shared" si="3"/>
        <v>0</v>
      </c>
      <c r="S10" s="27">
        <f t="shared" si="3"/>
        <v>0</v>
      </c>
      <c r="T10" s="27">
        <f t="shared" si="3"/>
        <v>1845494</v>
      </c>
      <c r="U10" s="27">
        <f t="shared" si="3"/>
        <v>1036544</v>
      </c>
      <c r="V10" s="27">
        <f t="shared" si="3"/>
        <v>64342</v>
      </c>
      <c r="W10" s="27">
        <f t="shared" si="3"/>
        <v>33342</v>
      </c>
      <c r="X10" s="27">
        <f t="shared" si="3"/>
        <v>0</v>
      </c>
      <c r="Y10" s="27">
        <f t="shared" si="3"/>
        <v>0</v>
      </c>
      <c r="Z10" s="27">
        <f t="shared" si="3"/>
        <v>1943178</v>
      </c>
      <c r="AA10" s="27">
        <f t="shared" si="3"/>
        <v>1069886</v>
      </c>
      <c r="AB10" s="27">
        <f t="shared" si="3"/>
        <v>-5801</v>
      </c>
      <c r="AC10" s="27">
        <f t="shared" si="3"/>
        <v>0</v>
      </c>
      <c r="AD10" s="27">
        <f t="shared" si="3"/>
        <v>0</v>
      </c>
      <c r="AE10" s="27">
        <f t="shared" si="3"/>
        <v>0</v>
      </c>
      <c r="AF10" s="27">
        <f t="shared" si="3"/>
        <v>1937377</v>
      </c>
      <c r="AG10" s="27">
        <f t="shared" si="3"/>
        <v>1069886</v>
      </c>
      <c r="AH10" s="27">
        <f t="shared" si="3"/>
        <v>0</v>
      </c>
      <c r="AI10" s="27">
        <f t="shared" si="3"/>
        <v>53389</v>
      </c>
      <c r="AJ10" s="27">
        <f t="shared" si="3"/>
        <v>0</v>
      </c>
      <c r="AK10" s="27">
        <f t="shared" si="3"/>
        <v>0</v>
      </c>
      <c r="AL10" s="27">
        <f t="shared" si="3"/>
        <v>1990766</v>
      </c>
      <c r="AM10" s="27">
        <f t="shared" si="3"/>
        <v>1123275</v>
      </c>
      <c r="AN10" s="28">
        <f aca="true" t="shared" si="4" ref="AN10:BQ10">AN13+AN21+AN35+AN47+AN29+AN11+AN25+AN44</f>
        <v>740</v>
      </c>
      <c r="AO10" s="28">
        <f t="shared" si="4"/>
        <v>81316</v>
      </c>
      <c r="AP10" s="28">
        <f t="shared" si="4"/>
        <v>67587</v>
      </c>
      <c r="AQ10" s="27">
        <f t="shared" si="4"/>
        <v>-626</v>
      </c>
      <c r="AR10" s="28">
        <f t="shared" si="4"/>
        <v>2139783</v>
      </c>
      <c r="AS10" s="28">
        <f t="shared" si="4"/>
        <v>1204591</v>
      </c>
      <c r="AT10" s="27">
        <f t="shared" si="4"/>
        <v>0</v>
      </c>
      <c r="AU10" s="27">
        <f t="shared" si="4"/>
        <v>0</v>
      </c>
      <c r="AV10" s="27">
        <f t="shared" si="4"/>
        <v>0</v>
      </c>
      <c r="AW10" s="27">
        <f t="shared" si="4"/>
        <v>0</v>
      </c>
      <c r="AX10" s="28">
        <f t="shared" si="4"/>
        <v>2139783</v>
      </c>
      <c r="AY10" s="28">
        <f t="shared" si="4"/>
        <v>1204591</v>
      </c>
      <c r="AZ10" s="27">
        <f t="shared" si="4"/>
        <v>2252</v>
      </c>
      <c r="BA10" s="27">
        <f t="shared" si="4"/>
        <v>13397</v>
      </c>
      <c r="BB10" s="27">
        <f t="shared" si="4"/>
        <v>-3235</v>
      </c>
      <c r="BC10" s="27">
        <f t="shared" si="4"/>
        <v>-340</v>
      </c>
      <c r="BD10" s="28">
        <f t="shared" si="4"/>
        <v>2151857</v>
      </c>
      <c r="BE10" s="28">
        <f t="shared" si="4"/>
        <v>1217988</v>
      </c>
      <c r="BF10" s="27">
        <f t="shared" si="4"/>
        <v>0</v>
      </c>
      <c r="BG10" s="28">
        <f t="shared" si="4"/>
        <v>0</v>
      </c>
      <c r="BH10" s="27">
        <f t="shared" si="4"/>
        <v>0</v>
      </c>
      <c r="BI10" s="28">
        <f t="shared" si="4"/>
        <v>0</v>
      </c>
      <c r="BJ10" s="28">
        <f t="shared" si="4"/>
        <v>2151857</v>
      </c>
      <c r="BK10" s="28">
        <f t="shared" si="4"/>
        <v>1217988</v>
      </c>
      <c r="BL10" s="28">
        <f t="shared" si="4"/>
        <v>5956</v>
      </c>
      <c r="BM10" s="28">
        <f t="shared" si="4"/>
        <v>46006</v>
      </c>
      <c r="BN10" s="28">
        <f t="shared" si="4"/>
        <v>0</v>
      </c>
      <c r="BO10" s="28">
        <f t="shared" si="4"/>
        <v>0</v>
      </c>
      <c r="BP10" s="28">
        <f t="shared" si="4"/>
        <v>2203819</v>
      </c>
      <c r="BQ10" s="28">
        <f t="shared" si="4"/>
        <v>1263994</v>
      </c>
      <c r="BR10" s="54">
        <f>BR13+BR21+BR35+BR47+BR29+BR11+BR25+BR44</f>
        <v>2147365</v>
      </c>
      <c r="BS10" s="59">
        <f>BS13+BS21+BS35+BS47+BS29+BS11+BS25+BS44</f>
        <v>1230273</v>
      </c>
      <c r="BT10" s="72">
        <f t="shared" si="1"/>
        <v>97.43835587223815</v>
      </c>
      <c r="BU10" s="73">
        <f>BS10/BQ10*100</f>
        <v>97.3321867034179</v>
      </c>
      <c r="BW10" s="66"/>
    </row>
    <row r="11" spans="1:73" s="1" customFormat="1" ht="83.25">
      <c r="A11" s="8"/>
      <c r="B11" s="29" t="s">
        <v>148</v>
      </c>
      <c r="C11" s="31">
        <f>C8</f>
        <v>913</v>
      </c>
      <c r="D11" s="30" t="s">
        <v>109</v>
      </c>
      <c r="E11" s="31" t="s">
        <v>10</v>
      </c>
      <c r="F11" s="34" t="s">
        <v>147</v>
      </c>
      <c r="G11" s="2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33"/>
      <c r="AO11" s="33">
        <f aca="true" t="shared" si="5" ref="AO11:BS11">AO12</f>
        <v>1393</v>
      </c>
      <c r="AP11" s="33">
        <f t="shared" si="5"/>
        <v>0</v>
      </c>
      <c r="AQ11" s="32">
        <f t="shared" si="5"/>
        <v>0</v>
      </c>
      <c r="AR11" s="33">
        <f t="shared" si="5"/>
        <v>1393</v>
      </c>
      <c r="AS11" s="33">
        <f t="shared" si="5"/>
        <v>1393</v>
      </c>
      <c r="AT11" s="32">
        <f t="shared" si="5"/>
        <v>0</v>
      </c>
      <c r="AU11" s="32">
        <f t="shared" si="5"/>
        <v>0</v>
      </c>
      <c r="AV11" s="32">
        <f t="shared" si="5"/>
        <v>0</v>
      </c>
      <c r="AW11" s="32">
        <f t="shared" si="5"/>
        <v>0</v>
      </c>
      <c r="AX11" s="33">
        <f t="shared" si="5"/>
        <v>1393</v>
      </c>
      <c r="AY11" s="33">
        <f t="shared" si="5"/>
        <v>1393</v>
      </c>
      <c r="AZ11" s="32">
        <f t="shared" si="5"/>
        <v>0</v>
      </c>
      <c r="BA11" s="32">
        <f t="shared" si="5"/>
        <v>0</v>
      </c>
      <c r="BB11" s="32">
        <f t="shared" si="5"/>
        <v>0</v>
      </c>
      <c r="BC11" s="32">
        <f t="shared" si="5"/>
        <v>0</v>
      </c>
      <c r="BD11" s="33">
        <f t="shared" si="5"/>
        <v>1393</v>
      </c>
      <c r="BE11" s="33">
        <f t="shared" si="5"/>
        <v>1393</v>
      </c>
      <c r="BF11" s="32">
        <f t="shared" si="5"/>
        <v>0</v>
      </c>
      <c r="BG11" s="33">
        <f t="shared" si="5"/>
        <v>0</v>
      </c>
      <c r="BH11" s="32">
        <f t="shared" si="5"/>
        <v>0</v>
      </c>
      <c r="BI11" s="33">
        <f t="shared" si="5"/>
        <v>0</v>
      </c>
      <c r="BJ11" s="33">
        <f t="shared" si="5"/>
        <v>1393</v>
      </c>
      <c r="BK11" s="33">
        <f t="shared" si="5"/>
        <v>1393</v>
      </c>
      <c r="BL11" s="33">
        <f t="shared" si="5"/>
        <v>0</v>
      </c>
      <c r="BM11" s="33">
        <f t="shared" si="5"/>
        <v>0</v>
      </c>
      <c r="BN11" s="33">
        <f t="shared" si="5"/>
        <v>0</v>
      </c>
      <c r="BO11" s="33">
        <f t="shared" si="5"/>
        <v>0</v>
      </c>
      <c r="BP11" s="33">
        <f t="shared" si="5"/>
        <v>1393</v>
      </c>
      <c r="BQ11" s="33">
        <f t="shared" si="5"/>
        <v>1393</v>
      </c>
      <c r="BR11" s="55">
        <f t="shared" si="5"/>
        <v>1393</v>
      </c>
      <c r="BS11" s="56">
        <f t="shared" si="5"/>
        <v>1393</v>
      </c>
      <c r="BT11" s="68">
        <f t="shared" si="1"/>
        <v>100</v>
      </c>
      <c r="BU11" s="69">
        <f>BS11/BQ11*100</f>
        <v>100</v>
      </c>
    </row>
    <row r="12" spans="1:73" s="1" customFormat="1" ht="33.75">
      <c r="A12" s="8"/>
      <c r="B12" s="29" t="s">
        <v>17</v>
      </c>
      <c r="C12" s="31" t="s">
        <v>89</v>
      </c>
      <c r="D12" s="30" t="s">
        <v>109</v>
      </c>
      <c r="E12" s="31" t="s">
        <v>10</v>
      </c>
      <c r="F12" s="34" t="s">
        <v>147</v>
      </c>
      <c r="G12" s="31" t="s">
        <v>18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33"/>
      <c r="AO12" s="33">
        <v>1393</v>
      </c>
      <c r="AP12" s="33"/>
      <c r="AQ12" s="32"/>
      <c r="AR12" s="33">
        <f>AQ12+AP12+AO12+AN12+AL12</f>
        <v>1393</v>
      </c>
      <c r="AS12" s="33">
        <f>AO12+AM12</f>
        <v>1393</v>
      </c>
      <c r="AT12" s="32"/>
      <c r="AU12" s="32"/>
      <c r="AV12" s="32"/>
      <c r="AW12" s="32"/>
      <c r="AX12" s="33">
        <f>AW12+AV12+AU12+AT12+AR12</f>
        <v>1393</v>
      </c>
      <c r="AY12" s="33">
        <f>AU12+AS12</f>
        <v>1393</v>
      </c>
      <c r="AZ12" s="32"/>
      <c r="BA12" s="32"/>
      <c r="BB12" s="32"/>
      <c r="BC12" s="32"/>
      <c r="BD12" s="33">
        <f>BC12+BB12+BA12+AZ12+AX12</f>
        <v>1393</v>
      </c>
      <c r="BE12" s="33">
        <f>BA12+AY12</f>
        <v>1393</v>
      </c>
      <c r="BF12" s="32"/>
      <c r="BG12" s="33"/>
      <c r="BH12" s="32"/>
      <c r="BI12" s="33"/>
      <c r="BJ12" s="33">
        <f>BI12+BH12+BG12+BF12+BD12</f>
        <v>1393</v>
      </c>
      <c r="BK12" s="33">
        <f>BG12+BE12</f>
        <v>1393</v>
      </c>
      <c r="BL12" s="33"/>
      <c r="BM12" s="33"/>
      <c r="BN12" s="33"/>
      <c r="BO12" s="33"/>
      <c r="BP12" s="33">
        <f>BO12+BN12+BM12+BL12+BJ12</f>
        <v>1393</v>
      </c>
      <c r="BQ12" s="33">
        <f>BM12+BK12</f>
        <v>1393</v>
      </c>
      <c r="BR12" s="57">
        <v>1393</v>
      </c>
      <c r="BS12" s="58">
        <f>BR12</f>
        <v>1393</v>
      </c>
      <c r="BT12" s="68">
        <f t="shared" si="1"/>
        <v>100</v>
      </c>
      <c r="BU12" s="69">
        <f>BS12/BQ12*100</f>
        <v>100</v>
      </c>
    </row>
    <row r="13" spans="1:73" ht="33">
      <c r="A13" s="5"/>
      <c r="B13" s="29" t="s">
        <v>21</v>
      </c>
      <c r="C13" s="31">
        <f>C10</f>
        <v>913</v>
      </c>
      <c r="D13" s="30" t="s">
        <v>109</v>
      </c>
      <c r="E13" s="31" t="s">
        <v>10</v>
      </c>
      <c r="F13" s="34" t="s">
        <v>117</v>
      </c>
      <c r="G13" s="31"/>
      <c r="H13" s="35">
        <f>H14+H17</f>
        <v>616449</v>
      </c>
      <c r="I13" s="35">
        <f aca="true" t="shared" si="6" ref="I13:BQ13">I14+I17</f>
        <v>0</v>
      </c>
      <c r="J13" s="35">
        <f t="shared" si="6"/>
        <v>0</v>
      </c>
      <c r="K13" s="35">
        <f t="shared" si="6"/>
        <v>0</v>
      </c>
      <c r="L13" s="35">
        <f t="shared" si="6"/>
        <v>6103</v>
      </c>
      <c r="M13" s="35">
        <f t="shared" si="6"/>
        <v>0</v>
      </c>
      <c r="N13" s="35">
        <f t="shared" si="6"/>
        <v>622552</v>
      </c>
      <c r="O13" s="35">
        <f t="shared" si="6"/>
        <v>0</v>
      </c>
      <c r="P13" s="35">
        <f t="shared" si="6"/>
        <v>-20547</v>
      </c>
      <c r="Q13" s="35">
        <f t="shared" si="6"/>
        <v>0</v>
      </c>
      <c r="R13" s="35">
        <f t="shared" si="6"/>
        <v>0</v>
      </c>
      <c r="S13" s="35">
        <f t="shared" si="6"/>
        <v>0</v>
      </c>
      <c r="T13" s="35">
        <f t="shared" si="6"/>
        <v>602005</v>
      </c>
      <c r="U13" s="35">
        <f t="shared" si="6"/>
        <v>0</v>
      </c>
      <c r="V13" s="35">
        <f t="shared" si="6"/>
        <v>8226</v>
      </c>
      <c r="W13" s="35">
        <f t="shared" si="6"/>
        <v>0</v>
      </c>
      <c r="X13" s="35">
        <f t="shared" si="6"/>
        <v>0</v>
      </c>
      <c r="Y13" s="35">
        <f t="shared" si="6"/>
        <v>0</v>
      </c>
      <c r="Z13" s="35">
        <f t="shared" si="6"/>
        <v>610231</v>
      </c>
      <c r="AA13" s="35">
        <f t="shared" si="6"/>
        <v>0</v>
      </c>
      <c r="AB13" s="35">
        <f t="shared" si="6"/>
        <v>-5801</v>
      </c>
      <c r="AC13" s="35">
        <f t="shared" si="6"/>
        <v>0</v>
      </c>
      <c r="AD13" s="35">
        <f t="shared" si="6"/>
        <v>0</v>
      </c>
      <c r="AE13" s="35">
        <f t="shared" si="6"/>
        <v>0</v>
      </c>
      <c r="AF13" s="35">
        <f t="shared" si="6"/>
        <v>604430</v>
      </c>
      <c r="AG13" s="35">
        <f t="shared" si="6"/>
        <v>0</v>
      </c>
      <c r="AH13" s="35">
        <f t="shared" si="6"/>
        <v>0</v>
      </c>
      <c r="AI13" s="35">
        <f t="shared" si="6"/>
        <v>0</v>
      </c>
      <c r="AJ13" s="35">
        <f t="shared" si="6"/>
        <v>0</v>
      </c>
      <c r="AK13" s="35">
        <f t="shared" si="6"/>
        <v>0</v>
      </c>
      <c r="AL13" s="35">
        <f t="shared" si="6"/>
        <v>604430</v>
      </c>
      <c r="AM13" s="35">
        <f t="shared" si="6"/>
        <v>0</v>
      </c>
      <c r="AN13" s="36">
        <f t="shared" si="6"/>
        <v>0</v>
      </c>
      <c r="AO13" s="36">
        <f t="shared" si="6"/>
        <v>0</v>
      </c>
      <c r="AP13" s="36">
        <f t="shared" si="6"/>
        <v>0</v>
      </c>
      <c r="AQ13" s="35">
        <f t="shared" si="6"/>
        <v>-626</v>
      </c>
      <c r="AR13" s="36">
        <f t="shared" si="6"/>
        <v>603804</v>
      </c>
      <c r="AS13" s="36">
        <f t="shared" si="6"/>
        <v>0</v>
      </c>
      <c r="AT13" s="35">
        <f t="shared" si="6"/>
        <v>0</v>
      </c>
      <c r="AU13" s="35">
        <f t="shared" si="6"/>
        <v>0</v>
      </c>
      <c r="AV13" s="35">
        <f t="shared" si="6"/>
        <v>0</v>
      </c>
      <c r="AW13" s="35">
        <f t="shared" si="6"/>
        <v>0</v>
      </c>
      <c r="AX13" s="36">
        <f t="shared" si="6"/>
        <v>603804</v>
      </c>
      <c r="AY13" s="36">
        <f t="shared" si="6"/>
        <v>0</v>
      </c>
      <c r="AZ13" s="35">
        <f t="shared" si="6"/>
        <v>2232</v>
      </c>
      <c r="BA13" s="35">
        <f t="shared" si="6"/>
        <v>0</v>
      </c>
      <c r="BB13" s="35">
        <f t="shared" si="6"/>
        <v>-3235</v>
      </c>
      <c r="BC13" s="35">
        <f t="shared" si="6"/>
        <v>-41</v>
      </c>
      <c r="BD13" s="36">
        <f t="shared" si="6"/>
        <v>602760</v>
      </c>
      <c r="BE13" s="36">
        <f t="shared" si="6"/>
        <v>0</v>
      </c>
      <c r="BF13" s="35">
        <f t="shared" si="6"/>
        <v>0</v>
      </c>
      <c r="BG13" s="36">
        <f t="shared" si="6"/>
        <v>0</v>
      </c>
      <c r="BH13" s="35">
        <f t="shared" si="6"/>
        <v>0</v>
      </c>
      <c r="BI13" s="36">
        <f t="shared" si="6"/>
        <v>0</v>
      </c>
      <c r="BJ13" s="36">
        <f t="shared" si="6"/>
        <v>602760</v>
      </c>
      <c r="BK13" s="36">
        <f t="shared" si="6"/>
        <v>0</v>
      </c>
      <c r="BL13" s="36">
        <f t="shared" si="6"/>
        <v>5961</v>
      </c>
      <c r="BM13" s="36">
        <f t="shared" si="6"/>
        <v>0</v>
      </c>
      <c r="BN13" s="36">
        <f t="shared" si="6"/>
        <v>0</v>
      </c>
      <c r="BO13" s="36">
        <f t="shared" si="6"/>
        <v>0</v>
      </c>
      <c r="BP13" s="36">
        <f t="shared" si="6"/>
        <v>608721</v>
      </c>
      <c r="BQ13" s="36">
        <f t="shared" si="6"/>
        <v>0</v>
      </c>
      <c r="BR13" s="61">
        <f>BR14+BR17</f>
        <v>602747</v>
      </c>
      <c r="BS13" s="58">
        <f>BS14+BS17</f>
        <v>0</v>
      </c>
      <c r="BT13" s="68">
        <f t="shared" si="1"/>
        <v>99.01859801123996</v>
      </c>
      <c r="BU13" s="69"/>
    </row>
    <row r="14" spans="1:73" ht="33">
      <c r="A14" s="5"/>
      <c r="B14" s="29" t="s">
        <v>16</v>
      </c>
      <c r="C14" s="31">
        <f aca="true" t="shared" si="7" ref="C14:C67">C13</f>
        <v>913</v>
      </c>
      <c r="D14" s="30" t="s">
        <v>109</v>
      </c>
      <c r="E14" s="31" t="s">
        <v>10</v>
      </c>
      <c r="F14" s="34" t="s">
        <v>39</v>
      </c>
      <c r="G14" s="31"/>
      <c r="H14" s="35">
        <f aca="true" t="shared" si="8" ref="H14:W15">H15</f>
        <v>591732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591732</v>
      </c>
      <c r="O14" s="35">
        <f t="shared" si="8"/>
        <v>0</v>
      </c>
      <c r="P14" s="35">
        <f t="shared" si="8"/>
        <v>-15420</v>
      </c>
      <c r="Q14" s="35">
        <f t="shared" si="8"/>
        <v>0</v>
      </c>
      <c r="R14" s="35">
        <f t="shared" si="8"/>
        <v>0</v>
      </c>
      <c r="S14" s="35">
        <f t="shared" si="8"/>
        <v>0</v>
      </c>
      <c r="T14" s="35">
        <f t="shared" si="8"/>
        <v>576312</v>
      </c>
      <c r="U14" s="35">
        <f t="shared" si="8"/>
        <v>0</v>
      </c>
      <c r="V14" s="35">
        <f t="shared" si="8"/>
        <v>0</v>
      </c>
      <c r="W14" s="35">
        <f t="shared" si="8"/>
        <v>0</v>
      </c>
      <c r="X14" s="35">
        <f aca="true" t="shared" si="9" ref="V14:AE15">X15</f>
        <v>0</v>
      </c>
      <c r="Y14" s="35">
        <f t="shared" si="9"/>
        <v>0</v>
      </c>
      <c r="Z14" s="35">
        <f t="shared" si="9"/>
        <v>576312</v>
      </c>
      <c r="AA14" s="35">
        <f t="shared" si="9"/>
        <v>0</v>
      </c>
      <c r="AB14" s="35">
        <f t="shared" si="9"/>
        <v>0</v>
      </c>
      <c r="AC14" s="35">
        <f t="shared" si="9"/>
        <v>0</v>
      </c>
      <c r="AD14" s="35">
        <f t="shared" si="9"/>
        <v>0</v>
      </c>
      <c r="AE14" s="35">
        <f t="shared" si="9"/>
        <v>0</v>
      </c>
      <c r="AF14" s="35">
        <f>AF15</f>
        <v>576312</v>
      </c>
      <c r="AG14" s="35">
        <f>AG15</f>
        <v>0</v>
      </c>
      <c r="AH14" s="35">
        <f aca="true" t="shared" si="10" ref="AH14:AK15">AH15</f>
        <v>0</v>
      </c>
      <c r="AI14" s="35">
        <f t="shared" si="10"/>
        <v>0</v>
      </c>
      <c r="AJ14" s="35">
        <f t="shared" si="10"/>
        <v>0</v>
      </c>
      <c r="AK14" s="35">
        <f t="shared" si="10"/>
        <v>0</v>
      </c>
      <c r="AL14" s="35">
        <f>AL15</f>
        <v>576312</v>
      </c>
      <c r="AM14" s="35">
        <f>AM15</f>
        <v>0</v>
      </c>
      <c r="AN14" s="36">
        <f aca="true" t="shared" si="11" ref="AN14:AQ15">AN15</f>
        <v>0</v>
      </c>
      <c r="AO14" s="36">
        <f t="shared" si="11"/>
        <v>0</v>
      </c>
      <c r="AP14" s="36">
        <f t="shared" si="11"/>
        <v>0</v>
      </c>
      <c r="AQ14" s="35">
        <f t="shared" si="11"/>
        <v>0</v>
      </c>
      <c r="AR14" s="36">
        <f>AR15</f>
        <v>576312</v>
      </c>
      <c r="AS14" s="36">
        <f>AS15</f>
        <v>0</v>
      </c>
      <c r="AT14" s="35">
        <f aca="true" t="shared" si="12" ref="AT14:AW15">AT15</f>
        <v>0</v>
      </c>
      <c r="AU14" s="35">
        <f t="shared" si="12"/>
        <v>0</v>
      </c>
      <c r="AV14" s="35">
        <f t="shared" si="12"/>
        <v>0</v>
      </c>
      <c r="AW14" s="35">
        <f t="shared" si="12"/>
        <v>0</v>
      </c>
      <c r="AX14" s="36">
        <f>AX15</f>
        <v>576312</v>
      </c>
      <c r="AY14" s="36">
        <f>AY15</f>
        <v>0</v>
      </c>
      <c r="AZ14" s="35">
        <f aca="true" t="shared" si="13" ref="AZ14:BC15">AZ15</f>
        <v>4602</v>
      </c>
      <c r="BA14" s="35">
        <f t="shared" si="13"/>
        <v>0</v>
      </c>
      <c r="BB14" s="35">
        <f t="shared" si="13"/>
        <v>-3235</v>
      </c>
      <c r="BC14" s="35">
        <f t="shared" si="13"/>
        <v>0</v>
      </c>
      <c r="BD14" s="36">
        <f>BD15</f>
        <v>577679</v>
      </c>
      <c r="BE14" s="36">
        <f>BE15</f>
        <v>0</v>
      </c>
      <c r="BF14" s="35">
        <f aca="true" t="shared" si="14" ref="BF14:BI15">BF15</f>
        <v>0</v>
      </c>
      <c r="BG14" s="36">
        <f t="shared" si="14"/>
        <v>0</v>
      </c>
      <c r="BH14" s="35">
        <f t="shared" si="14"/>
        <v>0</v>
      </c>
      <c r="BI14" s="36">
        <f t="shared" si="14"/>
        <v>0</v>
      </c>
      <c r="BJ14" s="36">
        <f>BJ15</f>
        <v>577679</v>
      </c>
      <c r="BK14" s="36">
        <f>BK15</f>
        <v>0</v>
      </c>
      <c r="BL14" s="36">
        <f aca="true" t="shared" si="15" ref="BL14:BS15">BL15</f>
        <v>6132</v>
      </c>
      <c r="BM14" s="36">
        <f t="shared" si="15"/>
        <v>0</v>
      </c>
      <c r="BN14" s="36">
        <f t="shared" si="15"/>
        <v>0</v>
      </c>
      <c r="BO14" s="36">
        <f t="shared" si="15"/>
        <v>0</v>
      </c>
      <c r="BP14" s="36">
        <f t="shared" si="15"/>
        <v>583811</v>
      </c>
      <c r="BQ14" s="36">
        <f t="shared" si="15"/>
        <v>0</v>
      </c>
      <c r="BR14" s="61">
        <f t="shared" si="15"/>
        <v>582798</v>
      </c>
      <c r="BS14" s="58">
        <f t="shared" si="15"/>
        <v>0</v>
      </c>
      <c r="BT14" s="68">
        <f t="shared" si="1"/>
        <v>99.82648494118816</v>
      </c>
      <c r="BU14" s="69"/>
    </row>
    <row r="15" spans="1:73" ht="16.5">
      <c r="A15" s="5"/>
      <c r="B15" s="29" t="s">
        <v>36</v>
      </c>
      <c r="C15" s="31">
        <f t="shared" si="7"/>
        <v>913</v>
      </c>
      <c r="D15" s="30" t="s">
        <v>109</v>
      </c>
      <c r="E15" s="31" t="s">
        <v>10</v>
      </c>
      <c r="F15" s="34" t="s">
        <v>40</v>
      </c>
      <c r="G15" s="31"/>
      <c r="H15" s="35">
        <f t="shared" si="8"/>
        <v>591732</v>
      </c>
      <c r="I15" s="35">
        <f t="shared" si="8"/>
        <v>0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591732</v>
      </c>
      <c r="O15" s="35">
        <f t="shared" si="8"/>
        <v>0</v>
      </c>
      <c r="P15" s="35">
        <f t="shared" si="8"/>
        <v>-15420</v>
      </c>
      <c r="Q15" s="35">
        <f t="shared" si="8"/>
        <v>0</v>
      </c>
      <c r="R15" s="35">
        <f t="shared" si="8"/>
        <v>0</v>
      </c>
      <c r="S15" s="35">
        <f t="shared" si="8"/>
        <v>0</v>
      </c>
      <c r="T15" s="35">
        <f t="shared" si="8"/>
        <v>576312</v>
      </c>
      <c r="U15" s="35">
        <f t="shared" si="8"/>
        <v>0</v>
      </c>
      <c r="V15" s="35">
        <f t="shared" si="9"/>
        <v>0</v>
      </c>
      <c r="W15" s="35">
        <f t="shared" si="9"/>
        <v>0</v>
      </c>
      <c r="X15" s="35">
        <f t="shared" si="9"/>
        <v>0</v>
      </c>
      <c r="Y15" s="35">
        <f t="shared" si="9"/>
        <v>0</v>
      </c>
      <c r="Z15" s="35">
        <f t="shared" si="9"/>
        <v>576312</v>
      </c>
      <c r="AA15" s="35">
        <f t="shared" si="9"/>
        <v>0</v>
      </c>
      <c r="AB15" s="35">
        <f t="shared" si="9"/>
        <v>0</v>
      </c>
      <c r="AC15" s="35">
        <f t="shared" si="9"/>
        <v>0</v>
      </c>
      <c r="AD15" s="35">
        <f t="shared" si="9"/>
        <v>0</v>
      </c>
      <c r="AE15" s="35">
        <f t="shared" si="9"/>
        <v>0</v>
      </c>
      <c r="AF15" s="35">
        <f>AF16</f>
        <v>576312</v>
      </c>
      <c r="AG15" s="35">
        <f>AG16</f>
        <v>0</v>
      </c>
      <c r="AH15" s="35">
        <f t="shared" si="10"/>
        <v>0</v>
      </c>
      <c r="AI15" s="35">
        <f t="shared" si="10"/>
        <v>0</v>
      </c>
      <c r="AJ15" s="35">
        <f t="shared" si="10"/>
        <v>0</v>
      </c>
      <c r="AK15" s="35">
        <f t="shared" si="10"/>
        <v>0</v>
      </c>
      <c r="AL15" s="35">
        <f>AL16</f>
        <v>576312</v>
      </c>
      <c r="AM15" s="35">
        <f>AM16</f>
        <v>0</v>
      </c>
      <c r="AN15" s="36">
        <f t="shared" si="11"/>
        <v>0</v>
      </c>
      <c r="AO15" s="36">
        <f t="shared" si="11"/>
        <v>0</v>
      </c>
      <c r="AP15" s="36">
        <f t="shared" si="11"/>
        <v>0</v>
      </c>
      <c r="AQ15" s="35">
        <f t="shared" si="11"/>
        <v>0</v>
      </c>
      <c r="AR15" s="36">
        <f>AR16</f>
        <v>576312</v>
      </c>
      <c r="AS15" s="36">
        <f>AS16</f>
        <v>0</v>
      </c>
      <c r="AT15" s="35">
        <f t="shared" si="12"/>
        <v>0</v>
      </c>
      <c r="AU15" s="35">
        <f t="shared" si="12"/>
        <v>0</v>
      </c>
      <c r="AV15" s="35">
        <f t="shared" si="12"/>
        <v>0</v>
      </c>
      <c r="AW15" s="35">
        <f t="shared" si="12"/>
        <v>0</v>
      </c>
      <c r="AX15" s="36">
        <f>AX16</f>
        <v>576312</v>
      </c>
      <c r="AY15" s="36">
        <f>AY16</f>
        <v>0</v>
      </c>
      <c r="AZ15" s="35">
        <f t="shared" si="13"/>
        <v>4602</v>
      </c>
      <c r="BA15" s="35">
        <f t="shared" si="13"/>
        <v>0</v>
      </c>
      <c r="BB15" s="35">
        <f t="shared" si="13"/>
        <v>-3235</v>
      </c>
      <c r="BC15" s="35">
        <f t="shared" si="13"/>
        <v>0</v>
      </c>
      <c r="BD15" s="36">
        <f>BD16</f>
        <v>577679</v>
      </c>
      <c r="BE15" s="36">
        <f>BE16</f>
        <v>0</v>
      </c>
      <c r="BF15" s="35">
        <f t="shared" si="14"/>
        <v>0</v>
      </c>
      <c r="BG15" s="36">
        <f t="shared" si="14"/>
        <v>0</v>
      </c>
      <c r="BH15" s="35">
        <f t="shared" si="14"/>
        <v>0</v>
      </c>
      <c r="BI15" s="36">
        <f t="shared" si="14"/>
        <v>0</v>
      </c>
      <c r="BJ15" s="36">
        <f>BJ16</f>
        <v>577679</v>
      </c>
      <c r="BK15" s="36">
        <f>BK16</f>
        <v>0</v>
      </c>
      <c r="BL15" s="36">
        <f t="shared" si="15"/>
        <v>6132</v>
      </c>
      <c r="BM15" s="36">
        <f t="shared" si="15"/>
        <v>0</v>
      </c>
      <c r="BN15" s="36">
        <f t="shared" si="15"/>
        <v>0</v>
      </c>
      <c r="BO15" s="36">
        <f t="shared" si="15"/>
        <v>0</v>
      </c>
      <c r="BP15" s="36">
        <f t="shared" si="15"/>
        <v>583811</v>
      </c>
      <c r="BQ15" s="36">
        <f t="shared" si="15"/>
        <v>0</v>
      </c>
      <c r="BR15" s="61">
        <f t="shared" si="15"/>
        <v>582798</v>
      </c>
      <c r="BS15" s="58">
        <f t="shared" si="15"/>
        <v>0</v>
      </c>
      <c r="BT15" s="68">
        <f t="shared" si="1"/>
        <v>99.82648494118816</v>
      </c>
      <c r="BU15" s="69"/>
    </row>
    <row r="16" spans="1:73" ht="33">
      <c r="A16" s="5"/>
      <c r="B16" s="29" t="s">
        <v>17</v>
      </c>
      <c r="C16" s="31">
        <f t="shared" si="7"/>
        <v>913</v>
      </c>
      <c r="D16" s="30" t="s">
        <v>109</v>
      </c>
      <c r="E16" s="31" t="s">
        <v>10</v>
      </c>
      <c r="F16" s="34" t="s">
        <v>40</v>
      </c>
      <c r="G16" s="31" t="s">
        <v>18</v>
      </c>
      <c r="H16" s="32">
        <v>591732</v>
      </c>
      <c r="I16" s="32"/>
      <c r="J16" s="32"/>
      <c r="K16" s="32"/>
      <c r="L16" s="32"/>
      <c r="M16" s="32"/>
      <c r="N16" s="32">
        <f>M16+L16+K16+J16+H16</f>
        <v>591732</v>
      </c>
      <c r="O16" s="32">
        <f>K16+I16</f>
        <v>0</v>
      </c>
      <c r="P16" s="32">
        <f>-9409-6011</f>
        <v>-15420</v>
      </c>
      <c r="Q16" s="32"/>
      <c r="R16" s="32"/>
      <c r="S16" s="32"/>
      <c r="T16" s="32">
        <f>S16+R16+Q16+P16+N16</f>
        <v>576312</v>
      </c>
      <c r="U16" s="32">
        <f>Q16+O16</f>
        <v>0</v>
      </c>
      <c r="V16" s="32"/>
      <c r="W16" s="32"/>
      <c r="X16" s="32"/>
      <c r="Y16" s="32"/>
      <c r="Z16" s="32">
        <f>Y16+X16+W16+V16+T16</f>
        <v>576312</v>
      </c>
      <c r="AA16" s="32">
        <f>W16+U16</f>
        <v>0</v>
      </c>
      <c r="AB16" s="32"/>
      <c r="AC16" s="32"/>
      <c r="AD16" s="32"/>
      <c r="AE16" s="32"/>
      <c r="AF16" s="32">
        <f>AE16+AD16+AC16+AB16+Z16</f>
        <v>576312</v>
      </c>
      <c r="AG16" s="32">
        <f>AC16+AA16</f>
        <v>0</v>
      </c>
      <c r="AH16" s="32"/>
      <c r="AI16" s="32"/>
      <c r="AJ16" s="32"/>
      <c r="AK16" s="32"/>
      <c r="AL16" s="32">
        <f>AK16+AJ16+AI16+AH16+AF16</f>
        <v>576312</v>
      </c>
      <c r="AM16" s="32">
        <f>AI16+AG16</f>
        <v>0</v>
      </c>
      <c r="AN16" s="33"/>
      <c r="AO16" s="33"/>
      <c r="AP16" s="33"/>
      <c r="AQ16" s="32"/>
      <c r="AR16" s="33">
        <f>AQ16+AP16+AO16+AN16+AL16</f>
        <v>576312</v>
      </c>
      <c r="AS16" s="33">
        <f>AO16+AM16</f>
        <v>0</v>
      </c>
      <c r="AT16" s="32"/>
      <c r="AU16" s="32"/>
      <c r="AV16" s="32"/>
      <c r="AW16" s="32"/>
      <c r="AX16" s="33">
        <f>AW16+AV16+AU16+AT16+AR16</f>
        <v>576312</v>
      </c>
      <c r="AY16" s="33">
        <f>AU16+AS16</f>
        <v>0</v>
      </c>
      <c r="AZ16" s="32">
        <v>4602</v>
      </c>
      <c r="BA16" s="32"/>
      <c r="BB16" s="32">
        <v>-3235</v>
      </c>
      <c r="BC16" s="32"/>
      <c r="BD16" s="33">
        <f>BC16+BB16+BA16+AZ16+AX16</f>
        <v>577679</v>
      </c>
      <c r="BE16" s="33">
        <f>BA16+AY16</f>
        <v>0</v>
      </c>
      <c r="BF16" s="32"/>
      <c r="BG16" s="33"/>
      <c r="BH16" s="32"/>
      <c r="BI16" s="33"/>
      <c r="BJ16" s="33">
        <f>BI16+BH16+BG16+BF16+BD16</f>
        <v>577679</v>
      </c>
      <c r="BK16" s="33">
        <f>BG16+BE16</f>
        <v>0</v>
      </c>
      <c r="BL16" s="33">
        <f>1603+4529</f>
        <v>6132</v>
      </c>
      <c r="BM16" s="33"/>
      <c r="BN16" s="33"/>
      <c r="BO16" s="33"/>
      <c r="BP16" s="33">
        <f>BO16+BN16+BM16+BL16+BJ16</f>
        <v>583811</v>
      </c>
      <c r="BQ16" s="33">
        <f>BM16+BK16</f>
        <v>0</v>
      </c>
      <c r="BR16" s="57">
        <f>541734+41063+1</f>
        <v>582798</v>
      </c>
      <c r="BS16" s="58"/>
      <c r="BT16" s="68">
        <f t="shared" si="1"/>
        <v>99.82648494118816</v>
      </c>
      <c r="BU16" s="69"/>
    </row>
    <row r="17" spans="1:73" ht="16.5">
      <c r="A17" s="5"/>
      <c r="B17" s="29" t="s">
        <v>13</v>
      </c>
      <c r="C17" s="31">
        <f t="shared" si="7"/>
        <v>913</v>
      </c>
      <c r="D17" s="30" t="s">
        <v>109</v>
      </c>
      <c r="E17" s="31" t="s">
        <v>10</v>
      </c>
      <c r="F17" s="44" t="s">
        <v>22</v>
      </c>
      <c r="G17" s="31"/>
      <c r="H17" s="35">
        <f aca="true" t="shared" si="16" ref="H17:BS17">H18</f>
        <v>24717</v>
      </c>
      <c r="I17" s="35">
        <f t="shared" si="16"/>
        <v>0</v>
      </c>
      <c r="J17" s="35">
        <f t="shared" si="16"/>
        <v>0</v>
      </c>
      <c r="K17" s="35">
        <f t="shared" si="16"/>
        <v>0</v>
      </c>
      <c r="L17" s="35">
        <f t="shared" si="16"/>
        <v>6103</v>
      </c>
      <c r="M17" s="35">
        <f t="shared" si="16"/>
        <v>0</v>
      </c>
      <c r="N17" s="35">
        <f t="shared" si="16"/>
        <v>30820</v>
      </c>
      <c r="O17" s="35">
        <f t="shared" si="16"/>
        <v>0</v>
      </c>
      <c r="P17" s="35">
        <f t="shared" si="16"/>
        <v>-5127</v>
      </c>
      <c r="Q17" s="35">
        <f t="shared" si="16"/>
        <v>0</v>
      </c>
      <c r="R17" s="35">
        <f t="shared" si="16"/>
        <v>0</v>
      </c>
      <c r="S17" s="35">
        <f t="shared" si="16"/>
        <v>0</v>
      </c>
      <c r="T17" s="35">
        <f t="shared" si="16"/>
        <v>25693</v>
      </c>
      <c r="U17" s="35">
        <f t="shared" si="16"/>
        <v>0</v>
      </c>
      <c r="V17" s="35">
        <f t="shared" si="16"/>
        <v>8226</v>
      </c>
      <c r="W17" s="35">
        <f t="shared" si="16"/>
        <v>0</v>
      </c>
      <c r="X17" s="35">
        <f t="shared" si="16"/>
        <v>0</v>
      </c>
      <c r="Y17" s="35">
        <f t="shared" si="16"/>
        <v>0</v>
      </c>
      <c r="Z17" s="35">
        <f t="shared" si="16"/>
        <v>33919</v>
      </c>
      <c r="AA17" s="35">
        <f t="shared" si="16"/>
        <v>0</v>
      </c>
      <c r="AB17" s="35">
        <f t="shared" si="16"/>
        <v>-5801</v>
      </c>
      <c r="AC17" s="35">
        <f t="shared" si="16"/>
        <v>0</v>
      </c>
      <c r="AD17" s="35">
        <f t="shared" si="16"/>
        <v>0</v>
      </c>
      <c r="AE17" s="35">
        <f t="shared" si="16"/>
        <v>0</v>
      </c>
      <c r="AF17" s="35">
        <f t="shared" si="16"/>
        <v>28118</v>
      </c>
      <c r="AG17" s="35">
        <f t="shared" si="16"/>
        <v>0</v>
      </c>
      <c r="AH17" s="35">
        <f t="shared" si="16"/>
        <v>0</v>
      </c>
      <c r="AI17" s="35">
        <f t="shared" si="16"/>
        <v>0</v>
      </c>
      <c r="AJ17" s="35">
        <f t="shared" si="16"/>
        <v>0</v>
      </c>
      <c r="AK17" s="35">
        <f t="shared" si="16"/>
        <v>0</v>
      </c>
      <c r="AL17" s="35">
        <f t="shared" si="16"/>
        <v>28118</v>
      </c>
      <c r="AM17" s="35">
        <f t="shared" si="16"/>
        <v>0</v>
      </c>
      <c r="AN17" s="36">
        <f t="shared" si="16"/>
        <v>0</v>
      </c>
      <c r="AO17" s="36">
        <f t="shared" si="16"/>
        <v>0</v>
      </c>
      <c r="AP17" s="36">
        <f t="shared" si="16"/>
        <v>0</v>
      </c>
      <c r="AQ17" s="35">
        <f t="shared" si="16"/>
        <v>-626</v>
      </c>
      <c r="AR17" s="36">
        <f t="shared" si="16"/>
        <v>27492</v>
      </c>
      <c r="AS17" s="36">
        <f t="shared" si="16"/>
        <v>0</v>
      </c>
      <c r="AT17" s="35">
        <f t="shared" si="16"/>
        <v>0</v>
      </c>
      <c r="AU17" s="35">
        <f t="shared" si="16"/>
        <v>0</v>
      </c>
      <c r="AV17" s="35">
        <f t="shared" si="16"/>
        <v>0</v>
      </c>
      <c r="AW17" s="35">
        <f t="shared" si="16"/>
        <v>0</v>
      </c>
      <c r="AX17" s="36">
        <f t="shared" si="16"/>
        <v>27492</v>
      </c>
      <c r="AY17" s="36">
        <f t="shared" si="16"/>
        <v>0</v>
      </c>
      <c r="AZ17" s="35">
        <f t="shared" si="16"/>
        <v>-2370</v>
      </c>
      <c r="BA17" s="35">
        <f t="shared" si="16"/>
        <v>0</v>
      </c>
      <c r="BB17" s="35">
        <f t="shared" si="16"/>
        <v>0</v>
      </c>
      <c r="BC17" s="35">
        <f t="shared" si="16"/>
        <v>-41</v>
      </c>
      <c r="BD17" s="36">
        <f t="shared" si="16"/>
        <v>25081</v>
      </c>
      <c r="BE17" s="36">
        <f t="shared" si="16"/>
        <v>0</v>
      </c>
      <c r="BF17" s="35">
        <f t="shared" si="16"/>
        <v>0</v>
      </c>
      <c r="BG17" s="36">
        <f t="shared" si="16"/>
        <v>0</v>
      </c>
      <c r="BH17" s="35">
        <f t="shared" si="16"/>
        <v>0</v>
      </c>
      <c r="BI17" s="36">
        <f t="shared" si="16"/>
        <v>0</v>
      </c>
      <c r="BJ17" s="36">
        <f t="shared" si="16"/>
        <v>25081</v>
      </c>
      <c r="BK17" s="36">
        <f t="shared" si="16"/>
        <v>0</v>
      </c>
      <c r="BL17" s="36">
        <f t="shared" si="16"/>
        <v>-171</v>
      </c>
      <c r="BM17" s="36">
        <f t="shared" si="16"/>
        <v>0</v>
      </c>
      <c r="BN17" s="36">
        <f t="shared" si="16"/>
        <v>0</v>
      </c>
      <c r="BO17" s="36">
        <f t="shared" si="16"/>
        <v>0</v>
      </c>
      <c r="BP17" s="36">
        <f t="shared" si="16"/>
        <v>24910</v>
      </c>
      <c r="BQ17" s="36">
        <f t="shared" si="16"/>
        <v>0</v>
      </c>
      <c r="BR17" s="61">
        <f t="shared" si="16"/>
        <v>19949</v>
      </c>
      <c r="BS17" s="58">
        <f t="shared" si="16"/>
        <v>0</v>
      </c>
      <c r="BT17" s="68">
        <f t="shared" si="1"/>
        <v>80.08430349257326</v>
      </c>
      <c r="BU17" s="69"/>
    </row>
    <row r="18" spans="1:73" ht="16.5">
      <c r="A18" s="5"/>
      <c r="B18" s="37" t="s">
        <v>37</v>
      </c>
      <c r="C18" s="31">
        <f t="shared" si="7"/>
        <v>913</v>
      </c>
      <c r="D18" s="30" t="s">
        <v>109</v>
      </c>
      <c r="E18" s="31" t="s">
        <v>10</v>
      </c>
      <c r="F18" s="44" t="s">
        <v>41</v>
      </c>
      <c r="G18" s="31"/>
      <c r="H18" s="35">
        <f>H19+H20</f>
        <v>24717</v>
      </c>
      <c r="I18" s="35">
        <f aca="true" t="shared" si="17" ref="I18:BQ18">I19+I20</f>
        <v>0</v>
      </c>
      <c r="J18" s="35">
        <f t="shared" si="17"/>
        <v>0</v>
      </c>
      <c r="K18" s="35">
        <f t="shared" si="17"/>
        <v>0</v>
      </c>
      <c r="L18" s="35">
        <f t="shared" si="17"/>
        <v>6103</v>
      </c>
      <c r="M18" s="35">
        <f t="shared" si="17"/>
        <v>0</v>
      </c>
      <c r="N18" s="35">
        <f t="shared" si="17"/>
        <v>30820</v>
      </c>
      <c r="O18" s="35">
        <f t="shared" si="17"/>
        <v>0</v>
      </c>
      <c r="P18" s="35">
        <f t="shared" si="17"/>
        <v>-5127</v>
      </c>
      <c r="Q18" s="35">
        <f t="shared" si="17"/>
        <v>0</v>
      </c>
      <c r="R18" s="35">
        <f t="shared" si="17"/>
        <v>0</v>
      </c>
      <c r="S18" s="35">
        <f t="shared" si="17"/>
        <v>0</v>
      </c>
      <c r="T18" s="35">
        <f t="shared" si="17"/>
        <v>25693</v>
      </c>
      <c r="U18" s="35">
        <f t="shared" si="17"/>
        <v>0</v>
      </c>
      <c r="V18" s="35">
        <f t="shared" si="17"/>
        <v>8226</v>
      </c>
      <c r="W18" s="35">
        <f t="shared" si="17"/>
        <v>0</v>
      </c>
      <c r="X18" s="35">
        <f t="shared" si="17"/>
        <v>0</v>
      </c>
      <c r="Y18" s="35">
        <f t="shared" si="17"/>
        <v>0</v>
      </c>
      <c r="Z18" s="35">
        <f t="shared" si="17"/>
        <v>33919</v>
      </c>
      <c r="AA18" s="35">
        <f t="shared" si="17"/>
        <v>0</v>
      </c>
      <c r="AB18" s="35">
        <f t="shared" si="17"/>
        <v>-5801</v>
      </c>
      <c r="AC18" s="35">
        <f t="shared" si="17"/>
        <v>0</v>
      </c>
      <c r="AD18" s="35">
        <f t="shared" si="17"/>
        <v>0</v>
      </c>
      <c r="AE18" s="35">
        <f t="shared" si="17"/>
        <v>0</v>
      </c>
      <c r="AF18" s="35">
        <f t="shared" si="17"/>
        <v>28118</v>
      </c>
      <c r="AG18" s="35">
        <f t="shared" si="17"/>
        <v>0</v>
      </c>
      <c r="AH18" s="35">
        <f t="shared" si="17"/>
        <v>0</v>
      </c>
      <c r="AI18" s="35">
        <f t="shared" si="17"/>
        <v>0</v>
      </c>
      <c r="AJ18" s="35">
        <f t="shared" si="17"/>
        <v>0</v>
      </c>
      <c r="AK18" s="35">
        <f t="shared" si="17"/>
        <v>0</v>
      </c>
      <c r="AL18" s="35">
        <f t="shared" si="17"/>
        <v>28118</v>
      </c>
      <c r="AM18" s="35">
        <f t="shared" si="17"/>
        <v>0</v>
      </c>
      <c r="AN18" s="36">
        <f t="shared" si="17"/>
        <v>0</v>
      </c>
      <c r="AO18" s="36">
        <f t="shared" si="17"/>
        <v>0</v>
      </c>
      <c r="AP18" s="36">
        <f t="shared" si="17"/>
        <v>0</v>
      </c>
      <c r="AQ18" s="35">
        <f t="shared" si="17"/>
        <v>-626</v>
      </c>
      <c r="AR18" s="36">
        <f t="shared" si="17"/>
        <v>27492</v>
      </c>
      <c r="AS18" s="36">
        <f t="shared" si="17"/>
        <v>0</v>
      </c>
      <c r="AT18" s="35">
        <f t="shared" si="17"/>
        <v>0</v>
      </c>
      <c r="AU18" s="35">
        <f t="shared" si="17"/>
        <v>0</v>
      </c>
      <c r="AV18" s="35">
        <f t="shared" si="17"/>
        <v>0</v>
      </c>
      <c r="AW18" s="35">
        <f t="shared" si="17"/>
        <v>0</v>
      </c>
      <c r="AX18" s="36">
        <f t="shared" si="17"/>
        <v>27492</v>
      </c>
      <c r="AY18" s="36">
        <f t="shared" si="17"/>
        <v>0</v>
      </c>
      <c r="AZ18" s="35">
        <f t="shared" si="17"/>
        <v>-2370</v>
      </c>
      <c r="BA18" s="35">
        <f t="shared" si="17"/>
        <v>0</v>
      </c>
      <c r="BB18" s="35">
        <f t="shared" si="17"/>
        <v>0</v>
      </c>
      <c r="BC18" s="35">
        <f t="shared" si="17"/>
        <v>-41</v>
      </c>
      <c r="BD18" s="36">
        <f t="shared" si="17"/>
        <v>25081</v>
      </c>
      <c r="BE18" s="36">
        <f t="shared" si="17"/>
        <v>0</v>
      </c>
      <c r="BF18" s="35">
        <f t="shared" si="17"/>
        <v>0</v>
      </c>
      <c r="BG18" s="36">
        <f t="shared" si="17"/>
        <v>0</v>
      </c>
      <c r="BH18" s="35">
        <f t="shared" si="17"/>
        <v>0</v>
      </c>
      <c r="BI18" s="36">
        <f t="shared" si="17"/>
        <v>0</v>
      </c>
      <c r="BJ18" s="36">
        <f t="shared" si="17"/>
        <v>25081</v>
      </c>
      <c r="BK18" s="36">
        <f t="shared" si="17"/>
        <v>0</v>
      </c>
      <c r="BL18" s="36">
        <f t="shared" si="17"/>
        <v>-171</v>
      </c>
      <c r="BM18" s="36">
        <f t="shared" si="17"/>
        <v>0</v>
      </c>
      <c r="BN18" s="36">
        <f t="shared" si="17"/>
        <v>0</v>
      </c>
      <c r="BO18" s="36">
        <f t="shared" si="17"/>
        <v>0</v>
      </c>
      <c r="BP18" s="36">
        <f t="shared" si="17"/>
        <v>24910</v>
      </c>
      <c r="BQ18" s="36">
        <f t="shared" si="17"/>
        <v>0</v>
      </c>
      <c r="BR18" s="61">
        <f>BR19+BR20</f>
        <v>19949</v>
      </c>
      <c r="BS18" s="58">
        <f>BS19+BS20</f>
        <v>0</v>
      </c>
      <c r="BT18" s="68">
        <f t="shared" si="1"/>
        <v>80.08430349257326</v>
      </c>
      <c r="BU18" s="69"/>
    </row>
    <row r="19" spans="1:74" ht="33">
      <c r="A19" s="5"/>
      <c r="B19" s="29" t="s">
        <v>19</v>
      </c>
      <c r="C19" s="31">
        <f t="shared" si="7"/>
        <v>913</v>
      </c>
      <c r="D19" s="30" t="s">
        <v>109</v>
      </c>
      <c r="E19" s="31" t="s">
        <v>10</v>
      </c>
      <c r="F19" s="44" t="s">
        <v>41</v>
      </c>
      <c r="G19" s="31" t="s">
        <v>20</v>
      </c>
      <c r="H19" s="32">
        <v>15601</v>
      </c>
      <c r="I19" s="32"/>
      <c r="J19" s="32"/>
      <c r="K19" s="32"/>
      <c r="L19" s="32"/>
      <c r="M19" s="32"/>
      <c r="N19" s="32">
        <f>M19+L19+K19+J19+H19</f>
        <v>15601</v>
      </c>
      <c r="O19" s="32">
        <f>K19+I19</f>
        <v>0</v>
      </c>
      <c r="P19" s="32">
        <v>-5127</v>
      </c>
      <c r="Q19" s="32"/>
      <c r="R19" s="32"/>
      <c r="S19" s="32"/>
      <c r="T19" s="32">
        <f>S19+R19+Q19+P19+N19</f>
        <v>10474</v>
      </c>
      <c r="U19" s="32">
        <f>Q19+O19</f>
        <v>0</v>
      </c>
      <c r="V19" s="32">
        <v>4088</v>
      </c>
      <c r="W19" s="32"/>
      <c r="X19" s="32"/>
      <c r="Y19" s="32"/>
      <c r="Z19" s="32">
        <f>Y19+X19+W19+V19+T19</f>
        <v>14562</v>
      </c>
      <c r="AA19" s="32">
        <f>W19+U19</f>
        <v>0</v>
      </c>
      <c r="AB19" s="32"/>
      <c r="AC19" s="32"/>
      <c r="AD19" s="32"/>
      <c r="AE19" s="32"/>
      <c r="AF19" s="32">
        <f>AE19+AD19+AC19+AB19+Z19</f>
        <v>14562</v>
      </c>
      <c r="AG19" s="32">
        <f>AC19+AA19</f>
        <v>0</v>
      </c>
      <c r="AH19" s="32"/>
      <c r="AI19" s="32"/>
      <c r="AJ19" s="32"/>
      <c r="AK19" s="32"/>
      <c r="AL19" s="32">
        <f>AK19+AJ19+AI19+AH19+AF19</f>
        <v>14562</v>
      </c>
      <c r="AM19" s="32">
        <f>AI19+AG19</f>
        <v>0</v>
      </c>
      <c r="AN19" s="33"/>
      <c r="AO19" s="33"/>
      <c r="AP19" s="33"/>
      <c r="AQ19" s="32"/>
      <c r="AR19" s="33">
        <f>AQ19+AP19+AO19+AN19+AL19</f>
        <v>14562</v>
      </c>
      <c r="AS19" s="33">
        <f>AO19+AM19</f>
        <v>0</v>
      </c>
      <c r="AT19" s="32"/>
      <c r="AU19" s="32"/>
      <c r="AV19" s="32"/>
      <c r="AW19" s="32"/>
      <c r="AX19" s="33">
        <f>AW19+AV19+AU19+AT19+AR19</f>
        <v>14562</v>
      </c>
      <c r="AY19" s="33">
        <f>AU19+AS19</f>
        <v>0</v>
      </c>
      <c r="AZ19" s="32"/>
      <c r="BA19" s="32"/>
      <c r="BB19" s="32"/>
      <c r="BC19" s="32"/>
      <c r="BD19" s="33">
        <f>BC19+BB19+BA19+AZ19+AX19</f>
        <v>14562</v>
      </c>
      <c r="BE19" s="33">
        <f>BA19+AY19</f>
        <v>0</v>
      </c>
      <c r="BF19" s="32"/>
      <c r="BG19" s="33"/>
      <c r="BH19" s="32"/>
      <c r="BI19" s="33"/>
      <c r="BJ19" s="33">
        <f>BI19+BH19+BG19+BF19+BD19</f>
        <v>14562</v>
      </c>
      <c r="BK19" s="33">
        <f>BG19+BE19</f>
        <v>0</v>
      </c>
      <c r="BL19" s="33"/>
      <c r="BM19" s="33"/>
      <c r="BN19" s="33"/>
      <c r="BO19" s="33"/>
      <c r="BP19" s="33">
        <f>BO19+BN19+BM19+BL19+BJ19</f>
        <v>14562</v>
      </c>
      <c r="BQ19" s="33">
        <f>BM19+BK19</f>
        <v>0</v>
      </c>
      <c r="BR19" s="57">
        <v>10652</v>
      </c>
      <c r="BS19" s="58"/>
      <c r="BT19" s="68">
        <f t="shared" si="1"/>
        <v>73.14929267957699</v>
      </c>
      <c r="BU19" s="69"/>
      <c r="BV19" s="2"/>
    </row>
    <row r="20" spans="1:74" ht="33">
      <c r="A20" s="5"/>
      <c r="B20" s="29" t="s">
        <v>17</v>
      </c>
      <c r="C20" s="31">
        <f t="shared" si="7"/>
        <v>913</v>
      </c>
      <c r="D20" s="30" t="s">
        <v>109</v>
      </c>
      <c r="E20" s="31" t="s">
        <v>10</v>
      </c>
      <c r="F20" s="44" t="s">
        <v>41</v>
      </c>
      <c r="G20" s="31" t="s">
        <v>18</v>
      </c>
      <c r="H20" s="32">
        <v>9116</v>
      </c>
      <c r="I20" s="32"/>
      <c r="J20" s="32"/>
      <c r="K20" s="32"/>
      <c r="L20" s="32">
        <v>6103</v>
      </c>
      <c r="M20" s="32"/>
      <c r="N20" s="32">
        <f>M20+L20+K20+J20+H20</f>
        <v>15219</v>
      </c>
      <c r="O20" s="32">
        <f>K20+I20</f>
        <v>0</v>
      </c>
      <c r="P20" s="32"/>
      <c r="Q20" s="32"/>
      <c r="R20" s="32"/>
      <c r="S20" s="32"/>
      <c r="T20" s="32">
        <f>S20+R20+Q20+P20+N20</f>
        <v>15219</v>
      </c>
      <c r="U20" s="32">
        <f>Q20+O20</f>
        <v>0</v>
      </c>
      <c r="V20" s="32">
        <f>1500+6640-4002</f>
        <v>4138</v>
      </c>
      <c r="W20" s="32"/>
      <c r="X20" s="32"/>
      <c r="Y20" s="32"/>
      <c r="Z20" s="32">
        <f>Y20+X20+W20+V20+T20</f>
        <v>19357</v>
      </c>
      <c r="AA20" s="32">
        <f>W20+U20</f>
        <v>0</v>
      </c>
      <c r="AB20" s="32">
        <v>-5801</v>
      </c>
      <c r="AC20" s="32"/>
      <c r="AD20" s="32"/>
      <c r="AE20" s="32"/>
      <c r="AF20" s="32">
        <f>AE20+AD20+AC20+AB20+Z20</f>
        <v>13556</v>
      </c>
      <c r="AG20" s="32">
        <f>AC20+AA20</f>
        <v>0</v>
      </c>
      <c r="AH20" s="32"/>
      <c r="AI20" s="32"/>
      <c r="AJ20" s="32"/>
      <c r="AK20" s="32"/>
      <c r="AL20" s="32">
        <f>AK20+AJ20+AI20+AH20+AF20</f>
        <v>13556</v>
      </c>
      <c r="AM20" s="32">
        <f>AI20+AG20</f>
        <v>0</v>
      </c>
      <c r="AN20" s="33"/>
      <c r="AO20" s="33"/>
      <c r="AP20" s="33"/>
      <c r="AQ20" s="32">
        <v>-626</v>
      </c>
      <c r="AR20" s="33">
        <f>AQ20+AP20+AO20+AN20+AL20</f>
        <v>12930</v>
      </c>
      <c r="AS20" s="33">
        <f>AO20+AM20</f>
        <v>0</v>
      </c>
      <c r="AT20" s="32"/>
      <c r="AU20" s="32"/>
      <c r="AV20" s="32"/>
      <c r="AW20" s="32"/>
      <c r="AX20" s="33">
        <f>AW20+AV20+AU20+AT20+AR20</f>
        <v>12930</v>
      </c>
      <c r="AY20" s="33">
        <f>AU20+AS20</f>
        <v>0</v>
      </c>
      <c r="AZ20" s="32">
        <f>-3870+1500</f>
        <v>-2370</v>
      </c>
      <c r="BA20" s="32"/>
      <c r="BB20" s="32"/>
      <c r="BC20" s="32">
        <v>-41</v>
      </c>
      <c r="BD20" s="33">
        <f>BC20+BB20+BA20+AZ20+AX20</f>
        <v>10519</v>
      </c>
      <c r="BE20" s="33">
        <f>BA20+AY20</f>
        <v>0</v>
      </c>
      <c r="BF20" s="32"/>
      <c r="BG20" s="33"/>
      <c r="BH20" s="32"/>
      <c r="BI20" s="33"/>
      <c r="BJ20" s="33">
        <f>BI20+BH20+BG20+BF20+BD20</f>
        <v>10519</v>
      </c>
      <c r="BK20" s="33">
        <f>BG20+BE20</f>
        <v>0</v>
      </c>
      <c r="BL20" s="33">
        <v>-171</v>
      </c>
      <c r="BM20" s="33"/>
      <c r="BN20" s="33"/>
      <c r="BO20" s="33"/>
      <c r="BP20" s="33">
        <f>BO20+BN20+BM20+BL20+BJ20</f>
        <v>10348</v>
      </c>
      <c r="BQ20" s="33">
        <f>BM20+BK20</f>
        <v>0</v>
      </c>
      <c r="BR20" s="57">
        <f>7797+1500</f>
        <v>9297</v>
      </c>
      <c r="BS20" s="58"/>
      <c r="BT20" s="68">
        <f t="shared" si="1"/>
        <v>89.84344800927715</v>
      </c>
      <c r="BU20" s="69"/>
      <c r="BV20" s="2"/>
    </row>
    <row r="21" spans="1:74" ht="49.5">
      <c r="A21" s="5"/>
      <c r="B21" s="29" t="s">
        <v>65</v>
      </c>
      <c r="C21" s="31">
        <f t="shared" si="7"/>
        <v>913</v>
      </c>
      <c r="D21" s="30" t="s">
        <v>109</v>
      </c>
      <c r="E21" s="31" t="s">
        <v>10</v>
      </c>
      <c r="F21" s="34" t="s">
        <v>12</v>
      </c>
      <c r="G21" s="31"/>
      <c r="H21" s="35">
        <f aca="true" t="shared" si="18" ref="H21:W23">H22</f>
        <v>9119</v>
      </c>
      <c r="I21" s="35">
        <f t="shared" si="18"/>
        <v>0</v>
      </c>
      <c r="J21" s="35">
        <f t="shared" si="18"/>
        <v>0</v>
      </c>
      <c r="K21" s="35">
        <f t="shared" si="18"/>
        <v>0</v>
      </c>
      <c r="L21" s="35">
        <f t="shared" si="18"/>
        <v>0</v>
      </c>
      <c r="M21" s="35">
        <f t="shared" si="18"/>
        <v>0</v>
      </c>
      <c r="N21" s="35">
        <f t="shared" si="18"/>
        <v>9119</v>
      </c>
      <c r="O21" s="35">
        <f t="shared" si="18"/>
        <v>0</v>
      </c>
      <c r="P21" s="35">
        <f t="shared" si="18"/>
        <v>0</v>
      </c>
      <c r="Q21" s="35">
        <f t="shared" si="18"/>
        <v>0</v>
      </c>
      <c r="R21" s="35">
        <f t="shared" si="18"/>
        <v>0</v>
      </c>
      <c r="S21" s="35">
        <f t="shared" si="18"/>
        <v>0</v>
      </c>
      <c r="T21" s="35">
        <f t="shared" si="18"/>
        <v>9119</v>
      </c>
      <c r="U21" s="35">
        <f t="shared" si="18"/>
        <v>0</v>
      </c>
      <c r="V21" s="35">
        <f t="shared" si="18"/>
        <v>0</v>
      </c>
      <c r="W21" s="35">
        <f t="shared" si="18"/>
        <v>0</v>
      </c>
      <c r="X21" s="35">
        <f aca="true" t="shared" si="19" ref="X21:AM23">X22</f>
        <v>0</v>
      </c>
      <c r="Y21" s="35">
        <f t="shared" si="19"/>
        <v>0</v>
      </c>
      <c r="Z21" s="35">
        <f t="shared" si="19"/>
        <v>9119</v>
      </c>
      <c r="AA21" s="35">
        <f t="shared" si="19"/>
        <v>0</v>
      </c>
      <c r="AB21" s="35">
        <f t="shared" si="19"/>
        <v>0</v>
      </c>
      <c r="AC21" s="35">
        <f t="shared" si="19"/>
        <v>0</v>
      </c>
      <c r="AD21" s="35">
        <f t="shared" si="19"/>
        <v>0</v>
      </c>
      <c r="AE21" s="35">
        <f t="shared" si="19"/>
        <v>0</v>
      </c>
      <c r="AF21" s="35">
        <f t="shared" si="19"/>
        <v>9119</v>
      </c>
      <c r="AG21" s="35">
        <f t="shared" si="19"/>
        <v>0</v>
      </c>
      <c r="AH21" s="35">
        <f t="shared" si="19"/>
        <v>0</v>
      </c>
      <c r="AI21" s="35">
        <f t="shared" si="19"/>
        <v>0</v>
      </c>
      <c r="AJ21" s="35">
        <f t="shared" si="19"/>
        <v>0</v>
      </c>
      <c r="AK21" s="35">
        <f t="shared" si="19"/>
        <v>0</v>
      </c>
      <c r="AL21" s="35">
        <f t="shared" si="19"/>
        <v>9119</v>
      </c>
      <c r="AM21" s="35">
        <f t="shared" si="19"/>
        <v>0</v>
      </c>
      <c r="AN21" s="36">
        <f aca="true" t="shared" si="20" ref="AN21:BC23">AN22</f>
        <v>0</v>
      </c>
      <c r="AO21" s="36">
        <f t="shared" si="20"/>
        <v>0</v>
      </c>
      <c r="AP21" s="36">
        <f t="shared" si="20"/>
        <v>0</v>
      </c>
      <c r="AQ21" s="35">
        <f t="shared" si="20"/>
        <v>0</v>
      </c>
      <c r="AR21" s="36">
        <f t="shared" si="20"/>
        <v>9119</v>
      </c>
      <c r="AS21" s="36">
        <f t="shared" si="20"/>
        <v>0</v>
      </c>
      <c r="AT21" s="35">
        <f t="shared" si="20"/>
        <v>0</v>
      </c>
      <c r="AU21" s="35">
        <f t="shared" si="20"/>
        <v>0</v>
      </c>
      <c r="AV21" s="35">
        <f t="shared" si="20"/>
        <v>0</v>
      </c>
      <c r="AW21" s="35">
        <f t="shared" si="20"/>
        <v>0</v>
      </c>
      <c r="AX21" s="36">
        <f t="shared" si="20"/>
        <v>9119</v>
      </c>
      <c r="AY21" s="36">
        <f t="shared" si="20"/>
        <v>0</v>
      </c>
      <c r="AZ21" s="35">
        <f t="shared" si="20"/>
        <v>0</v>
      </c>
      <c r="BA21" s="35">
        <f t="shared" si="20"/>
        <v>0</v>
      </c>
      <c r="BB21" s="35">
        <f t="shared" si="20"/>
        <v>0</v>
      </c>
      <c r="BC21" s="35">
        <f t="shared" si="20"/>
        <v>-299</v>
      </c>
      <c r="BD21" s="36">
        <f aca="true" t="shared" si="21" ref="BD21:BS23">BD22</f>
        <v>8820</v>
      </c>
      <c r="BE21" s="36">
        <f t="shared" si="21"/>
        <v>0</v>
      </c>
      <c r="BF21" s="35">
        <f t="shared" si="21"/>
        <v>0</v>
      </c>
      <c r="BG21" s="36">
        <f t="shared" si="21"/>
        <v>0</v>
      </c>
      <c r="BH21" s="35">
        <f t="shared" si="21"/>
        <v>0</v>
      </c>
      <c r="BI21" s="36">
        <f t="shared" si="21"/>
        <v>0</v>
      </c>
      <c r="BJ21" s="36">
        <f t="shared" si="21"/>
        <v>8820</v>
      </c>
      <c r="BK21" s="36">
        <f t="shared" si="21"/>
        <v>0</v>
      </c>
      <c r="BL21" s="36">
        <f t="shared" si="21"/>
        <v>0</v>
      </c>
      <c r="BM21" s="36">
        <f t="shared" si="21"/>
        <v>0</v>
      </c>
      <c r="BN21" s="36">
        <f t="shared" si="21"/>
        <v>0</v>
      </c>
      <c r="BO21" s="36">
        <f t="shared" si="21"/>
        <v>0</v>
      </c>
      <c r="BP21" s="36">
        <f t="shared" si="21"/>
        <v>8820</v>
      </c>
      <c r="BQ21" s="36">
        <f t="shared" si="21"/>
        <v>0</v>
      </c>
      <c r="BR21" s="61">
        <f t="shared" si="21"/>
        <v>7913</v>
      </c>
      <c r="BS21" s="58">
        <f t="shared" si="21"/>
        <v>0</v>
      </c>
      <c r="BT21" s="68">
        <f t="shared" si="1"/>
        <v>89.71655328798185</v>
      </c>
      <c r="BU21" s="69"/>
      <c r="BV21" s="2"/>
    </row>
    <row r="22" spans="1:74" ht="16.5">
      <c r="A22" s="5"/>
      <c r="B22" s="29" t="s">
        <v>13</v>
      </c>
      <c r="C22" s="31">
        <f t="shared" si="7"/>
        <v>913</v>
      </c>
      <c r="D22" s="30" t="s">
        <v>109</v>
      </c>
      <c r="E22" s="31" t="s">
        <v>10</v>
      </c>
      <c r="F22" s="34" t="s">
        <v>28</v>
      </c>
      <c r="G22" s="31"/>
      <c r="H22" s="35">
        <f t="shared" si="18"/>
        <v>9119</v>
      </c>
      <c r="I22" s="35">
        <f t="shared" si="18"/>
        <v>0</v>
      </c>
      <c r="J22" s="35">
        <f t="shared" si="18"/>
        <v>0</v>
      </c>
      <c r="K22" s="35">
        <f t="shared" si="18"/>
        <v>0</v>
      </c>
      <c r="L22" s="35">
        <f t="shared" si="18"/>
        <v>0</v>
      </c>
      <c r="M22" s="35">
        <f t="shared" si="18"/>
        <v>0</v>
      </c>
      <c r="N22" s="35">
        <f t="shared" si="18"/>
        <v>9119</v>
      </c>
      <c r="O22" s="35">
        <f t="shared" si="18"/>
        <v>0</v>
      </c>
      <c r="P22" s="35">
        <f t="shared" si="18"/>
        <v>0</v>
      </c>
      <c r="Q22" s="35">
        <f t="shared" si="18"/>
        <v>0</v>
      </c>
      <c r="R22" s="35">
        <f t="shared" si="18"/>
        <v>0</v>
      </c>
      <c r="S22" s="35">
        <f t="shared" si="18"/>
        <v>0</v>
      </c>
      <c r="T22" s="35">
        <f t="shared" si="18"/>
        <v>9119</v>
      </c>
      <c r="U22" s="35">
        <f t="shared" si="18"/>
        <v>0</v>
      </c>
      <c r="V22" s="35">
        <f t="shared" si="18"/>
        <v>0</v>
      </c>
      <c r="W22" s="35">
        <f t="shared" si="18"/>
        <v>0</v>
      </c>
      <c r="X22" s="35">
        <f t="shared" si="19"/>
        <v>0</v>
      </c>
      <c r="Y22" s="35">
        <f t="shared" si="19"/>
        <v>0</v>
      </c>
      <c r="Z22" s="35">
        <f t="shared" si="19"/>
        <v>9119</v>
      </c>
      <c r="AA22" s="35">
        <f t="shared" si="19"/>
        <v>0</v>
      </c>
      <c r="AB22" s="35">
        <f t="shared" si="19"/>
        <v>0</v>
      </c>
      <c r="AC22" s="35">
        <f t="shared" si="19"/>
        <v>0</v>
      </c>
      <c r="AD22" s="35">
        <f t="shared" si="19"/>
        <v>0</v>
      </c>
      <c r="AE22" s="35">
        <f t="shared" si="19"/>
        <v>0</v>
      </c>
      <c r="AF22" s="35">
        <f t="shared" si="19"/>
        <v>9119</v>
      </c>
      <c r="AG22" s="35">
        <f t="shared" si="19"/>
        <v>0</v>
      </c>
      <c r="AH22" s="35">
        <f t="shared" si="19"/>
        <v>0</v>
      </c>
      <c r="AI22" s="35">
        <f t="shared" si="19"/>
        <v>0</v>
      </c>
      <c r="AJ22" s="35">
        <f t="shared" si="19"/>
        <v>0</v>
      </c>
      <c r="AK22" s="35">
        <f t="shared" si="19"/>
        <v>0</v>
      </c>
      <c r="AL22" s="35">
        <f t="shared" si="19"/>
        <v>9119</v>
      </c>
      <c r="AM22" s="35">
        <f t="shared" si="19"/>
        <v>0</v>
      </c>
      <c r="AN22" s="36">
        <f t="shared" si="20"/>
        <v>0</v>
      </c>
      <c r="AO22" s="36">
        <f t="shared" si="20"/>
        <v>0</v>
      </c>
      <c r="AP22" s="36">
        <f t="shared" si="20"/>
        <v>0</v>
      </c>
      <c r="AQ22" s="35">
        <f t="shared" si="20"/>
        <v>0</v>
      </c>
      <c r="AR22" s="36">
        <f t="shared" si="20"/>
        <v>9119</v>
      </c>
      <c r="AS22" s="36">
        <f t="shared" si="20"/>
        <v>0</v>
      </c>
      <c r="AT22" s="35">
        <f t="shared" si="20"/>
        <v>0</v>
      </c>
      <c r="AU22" s="35">
        <f t="shared" si="20"/>
        <v>0</v>
      </c>
      <c r="AV22" s="35">
        <f t="shared" si="20"/>
        <v>0</v>
      </c>
      <c r="AW22" s="35">
        <f t="shared" si="20"/>
        <v>0</v>
      </c>
      <c r="AX22" s="36">
        <f t="shared" si="20"/>
        <v>9119</v>
      </c>
      <c r="AY22" s="36">
        <f t="shared" si="20"/>
        <v>0</v>
      </c>
      <c r="AZ22" s="35">
        <f t="shared" si="20"/>
        <v>0</v>
      </c>
      <c r="BA22" s="35">
        <f t="shared" si="20"/>
        <v>0</v>
      </c>
      <c r="BB22" s="35">
        <f t="shared" si="20"/>
        <v>0</v>
      </c>
      <c r="BC22" s="35">
        <f t="shared" si="20"/>
        <v>-299</v>
      </c>
      <c r="BD22" s="36">
        <f t="shared" si="21"/>
        <v>8820</v>
      </c>
      <c r="BE22" s="36">
        <f t="shared" si="21"/>
        <v>0</v>
      </c>
      <c r="BF22" s="35">
        <f t="shared" si="21"/>
        <v>0</v>
      </c>
      <c r="BG22" s="36">
        <f t="shared" si="21"/>
        <v>0</v>
      </c>
      <c r="BH22" s="35">
        <f t="shared" si="21"/>
        <v>0</v>
      </c>
      <c r="BI22" s="36">
        <f t="shared" si="21"/>
        <v>0</v>
      </c>
      <c r="BJ22" s="36">
        <f t="shared" si="21"/>
        <v>8820</v>
      </c>
      <c r="BK22" s="36">
        <f t="shared" si="21"/>
        <v>0</v>
      </c>
      <c r="BL22" s="36">
        <f t="shared" si="21"/>
        <v>0</v>
      </c>
      <c r="BM22" s="36">
        <f t="shared" si="21"/>
        <v>0</v>
      </c>
      <c r="BN22" s="36">
        <f t="shared" si="21"/>
        <v>0</v>
      </c>
      <c r="BO22" s="36">
        <f t="shared" si="21"/>
        <v>0</v>
      </c>
      <c r="BP22" s="36">
        <f t="shared" si="21"/>
        <v>8820</v>
      </c>
      <c r="BQ22" s="36">
        <f t="shared" si="21"/>
        <v>0</v>
      </c>
      <c r="BR22" s="61">
        <f t="shared" si="21"/>
        <v>7913</v>
      </c>
      <c r="BS22" s="58">
        <f t="shared" si="21"/>
        <v>0</v>
      </c>
      <c r="BT22" s="68">
        <f t="shared" si="1"/>
        <v>89.71655328798185</v>
      </c>
      <c r="BU22" s="69"/>
      <c r="BV22" s="2"/>
    </row>
    <row r="23" spans="1:74" s="1" customFormat="1" ht="18.75">
      <c r="A23" s="8"/>
      <c r="B23" s="29" t="s">
        <v>37</v>
      </c>
      <c r="C23" s="31">
        <f t="shared" si="7"/>
        <v>913</v>
      </c>
      <c r="D23" s="30" t="s">
        <v>109</v>
      </c>
      <c r="E23" s="31" t="s">
        <v>10</v>
      </c>
      <c r="F23" s="34" t="s">
        <v>42</v>
      </c>
      <c r="G23" s="31"/>
      <c r="H23" s="35">
        <f t="shared" si="18"/>
        <v>9119</v>
      </c>
      <c r="I23" s="35">
        <f t="shared" si="18"/>
        <v>0</v>
      </c>
      <c r="J23" s="35">
        <f t="shared" si="18"/>
        <v>0</v>
      </c>
      <c r="K23" s="35">
        <f t="shared" si="18"/>
        <v>0</v>
      </c>
      <c r="L23" s="35">
        <f t="shared" si="18"/>
        <v>0</v>
      </c>
      <c r="M23" s="35">
        <f t="shared" si="18"/>
        <v>0</v>
      </c>
      <c r="N23" s="35">
        <f t="shared" si="18"/>
        <v>9119</v>
      </c>
      <c r="O23" s="35">
        <f t="shared" si="18"/>
        <v>0</v>
      </c>
      <c r="P23" s="35">
        <f t="shared" si="18"/>
        <v>0</v>
      </c>
      <c r="Q23" s="35">
        <f t="shared" si="18"/>
        <v>0</v>
      </c>
      <c r="R23" s="35">
        <f t="shared" si="18"/>
        <v>0</v>
      </c>
      <c r="S23" s="35">
        <f t="shared" si="18"/>
        <v>0</v>
      </c>
      <c r="T23" s="35">
        <f t="shared" si="18"/>
        <v>9119</v>
      </c>
      <c r="U23" s="35">
        <f t="shared" si="18"/>
        <v>0</v>
      </c>
      <c r="V23" s="35">
        <f t="shared" si="18"/>
        <v>0</v>
      </c>
      <c r="W23" s="35">
        <f t="shared" si="18"/>
        <v>0</v>
      </c>
      <c r="X23" s="35">
        <f t="shared" si="19"/>
        <v>0</v>
      </c>
      <c r="Y23" s="35">
        <f t="shared" si="19"/>
        <v>0</v>
      </c>
      <c r="Z23" s="35">
        <f t="shared" si="19"/>
        <v>9119</v>
      </c>
      <c r="AA23" s="35">
        <f t="shared" si="19"/>
        <v>0</v>
      </c>
      <c r="AB23" s="35">
        <f t="shared" si="19"/>
        <v>0</v>
      </c>
      <c r="AC23" s="35">
        <f t="shared" si="19"/>
        <v>0</v>
      </c>
      <c r="AD23" s="35">
        <f t="shared" si="19"/>
        <v>0</v>
      </c>
      <c r="AE23" s="35">
        <f t="shared" si="19"/>
        <v>0</v>
      </c>
      <c r="AF23" s="35">
        <f t="shared" si="19"/>
        <v>9119</v>
      </c>
      <c r="AG23" s="35">
        <f t="shared" si="19"/>
        <v>0</v>
      </c>
      <c r="AH23" s="35">
        <f t="shared" si="19"/>
        <v>0</v>
      </c>
      <c r="AI23" s="35">
        <f t="shared" si="19"/>
        <v>0</v>
      </c>
      <c r="AJ23" s="35">
        <f t="shared" si="19"/>
        <v>0</v>
      </c>
      <c r="AK23" s="35">
        <f t="shared" si="19"/>
        <v>0</v>
      </c>
      <c r="AL23" s="35">
        <f t="shared" si="19"/>
        <v>9119</v>
      </c>
      <c r="AM23" s="35">
        <f t="shared" si="19"/>
        <v>0</v>
      </c>
      <c r="AN23" s="36">
        <f t="shared" si="20"/>
        <v>0</v>
      </c>
      <c r="AO23" s="36">
        <f t="shared" si="20"/>
        <v>0</v>
      </c>
      <c r="AP23" s="36">
        <f t="shared" si="20"/>
        <v>0</v>
      </c>
      <c r="AQ23" s="35">
        <f t="shared" si="20"/>
        <v>0</v>
      </c>
      <c r="AR23" s="36">
        <f t="shared" si="20"/>
        <v>9119</v>
      </c>
      <c r="AS23" s="36">
        <f t="shared" si="20"/>
        <v>0</v>
      </c>
      <c r="AT23" s="35">
        <f t="shared" si="20"/>
        <v>0</v>
      </c>
      <c r="AU23" s="35">
        <f t="shared" si="20"/>
        <v>0</v>
      </c>
      <c r="AV23" s="35">
        <f t="shared" si="20"/>
        <v>0</v>
      </c>
      <c r="AW23" s="35">
        <f t="shared" si="20"/>
        <v>0</v>
      </c>
      <c r="AX23" s="36">
        <f t="shared" si="20"/>
        <v>9119</v>
      </c>
      <c r="AY23" s="36">
        <f t="shared" si="20"/>
        <v>0</v>
      </c>
      <c r="AZ23" s="35">
        <f t="shared" si="20"/>
        <v>0</v>
      </c>
      <c r="BA23" s="35">
        <f t="shared" si="20"/>
        <v>0</v>
      </c>
      <c r="BB23" s="35">
        <f t="shared" si="20"/>
        <v>0</v>
      </c>
      <c r="BC23" s="35">
        <f t="shared" si="20"/>
        <v>-299</v>
      </c>
      <c r="BD23" s="36">
        <f t="shared" si="21"/>
        <v>8820</v>
      </c>
      <c r="BE23" s="36">
        <f t="shared" si="21"/>
        <v>0</v>
      </c>
      <c r="BF23" s="35">
        <f t="shared" si="21"/>
        <v>0</v>
      </c>
      <c r="BG23" s="36">
        <f t="shared" si="21"/>
        <v>0</v>
      </c>
      <c r="BH23" s="35">
        <f t="shared" si="21"/>
        <v>0</v>
      </c>
      <c r="BI23" s="36">
        <f t="shared" si="21"/>
        <v>0</v>
      </c>
      <c r="BJ23" s="36">
        <f t="shared" si="21"/>
        <v>8820</v>
      </c>
      <c r="BK23" s="36">
        <f t="shared" si="21"/>
        <v>0</v>
      </c>
      <c r="BL23" s="36">
        <f t="shared" si="21"/>
        <v>0</v>
      </c>
      <c r="BM23" s="36">
        <f t="shared" si="21"/>
        <v>0</v>
      </c>
      <c r="BN23" s="36">
        <f t="shared" si="21"/>
        <v>0</v>
      </c>
      <c r="BO23" s="36">
        <f t="shared" si="21"/>
        <v>0</v>
      </c>
      <c r="BP23" s="36">
        <f t="shared" si="21"/>
        <v>8820</v>
      </c>
      <c r="BQ23" s="36">
        <f t="shared" si="21"/>
        <v>0</v>
      </c>
      <c r="BR23" s="61">
        <f t="shared" si="21"/>
        <v>7913</v>
      </c>
      <c r="BS23" s="58">
        <f t="shared" si="21"/>
        <v>0</v>
      </c>
      <c r="BT23" s="68">
        <f t="shared" si="1"/>
        <v>89.71655328798185</v>
      </c>
      <c r="BU23" s="69"/>
      <c r="BV23" s="2"/>
    </row>
    <row r="24" spans="1:74" ht="33">
      <c r="A24" s="5"/>
      <c r="B24" s="29" t="s">
        <v>17</v>
      </c>
      <c r="C24" s="31">
        <f t="shared" si="7"/>
        <v>913</v>
      </c>
      <c r="D24" s="30" t="s">
        <v>109</v>
      </c>
      <c r="E24" s="31" t="s">
        <v>10</v>
      </c>
      <c r="F24" s="34" t="s">
        <v>42</v>
      </c>
      <c r="G24" s="31" t="s">
        <v>18</v>
      </c>
      <c r="H24" s="32">
        <v>9119</v>
      </c>
      <c r="I24" s="32"/>
      <c r="J24" s="32"/>
      <c r="K24" s="32"/>
      <c r="L24" s="32"/>
      <c r="M24" s="32"/>
      <c r="N24" s="32">
        <f>M24+L24+K24+J24+H24</f>
        <v>9119</v>
      </c>
      <c r="O24" s="32">
        <f>K24+I24</f>
        <v>0</v>
      </c>
      <c r="P24" s="32"/>
      <c r="Q24" s="32"/>
      <c r="R24" s="32"/>
      <c r="S24" s="32"/>
      <c r="T24" s="32">
        <f>S24+R24+Q24+P24+N24</f>
        <v>9119</v>
      </c>
      <c r="U24" s="32">
        <f>Q24+O24</f>
        <v>0</v>
      </c>
      <c r="V24" s="32"/>
      <c r="W24" s="32"/>
      <c r="X24" s="32"/>
      <c r="Y24" s="32"/>
      <c r="Z24" s="32">
        <f>Y24+X24+W24+V24+T24</f>
        <v>9119</v>
      </c>
      <c r="AA24" s="32">
        <f>W24+U24</f>
        <v>0</v>
      </c>
      <c r="AB24" s="32"/>
      <c r="AC24" s="32"/>
      <c r="AD24" s="32"/>
      <c r="AE24" s="32"/>
      <c r="AF24" s="32">
        <f>AE24+AD24+AC24+AB24+Z24</f>
        <v>9119</v>
      </c>
      <c r="AG24" s="32">
        <f>AC24+AA24</f>
        <v>0</v>
      </c>
      <c r="AH24" s="32"/>
      <c r="AI24" s="32"/>
      <c r="AJ24" s="32"/>
      <c r="AK24" s="32"/>
      <c r="AL24" s="32">
        <f>AK24+AJ24+AI24+AH24+AF24</f>
        <v>9119</v>
      </c>
      <c r="AM24" s="32">
        <f>AI24+AG24</f>
        <v>0</v>
      </c>
      <c r="AN24" s="33"/>
      <c r="AO24" s="33"/>
      <c r="AP24" s="33"/>
      <c r="AQ24" s="32"/>
      <c r="AR24" s="33">
        <f>AQ24+AP24+AO24+AN24+AL24</f>
        <v>9119</v>
      </c>
      <c r="AS24" s="33">
        <f>AO24+AM24</f>
        <v>0</v>
      </c>
      <c r="AT24" s="32"/>
      <c r="AU24" s="32"/>
      <c r="AV24" s="32"/>
      <c r="AW24" s="32"/>
      <c r="AX24" s="33">
        <f>AW24+AV24+AU24+AT24+AR24</f>
        <v>9119</v>
      </c>
      <c r="AY24" s="33">
        <f>AU24+AS24</f>
        <v>0</v>
      </c>
      <c r="AZ24" s="32">
        <f>-3798+3798</f>
        <v>0</v>
      </c>
      <c r="BA24" s="32"/>
      <c r="BB24" s="32"/>
      <c r="BC24" s="32">
        <v>-299</v>
      </c>
      <c r="BD24" s="33">
        <f>BC24+BB24+BA24+AZ24+AX24</f>
        <v>8820</v>
      </c>
      <c r="BE24" s="33">
        <f>BA24+AY24</f>
        <v>0</v>
      </c>
      <c r="BF24" s="32"/>
      <c r="BG24" s="33"/>
      <c r="BH24" s="32"/>
      <c r="BI24" s="33"/>
      <c r="BJ24" s="33">
        <f>BI24+BH24+BG24+BF24+BD24</f>
        <v>8820</v>
      </c>
      <c r="BK24" s="33">
        <f>BG24+BE24</f>
        <v>0</v>
      </c>
      <c r="BL24" s="33"/>
      <c r="BM24" s="33"/>
      <c r="BN24" s="33"/>
      <c r="BO24" s="33"/>
      <c r="BP24" s="33">
        <f>BO24+BN24+BM24+BL24+BJ24</f>
        <v>8820</v>
      </c>
      <c r="BQ24" s="33">
        <f>BM24+BK24</f>
        <v>0</v>
      </c>
      <c r="BR24" s="57">
        <v>7913</v>
      </c>
      <c r="BS24" s="58"/>
      <c r="BT24" s="68">
        <f t="shared" si="1"/>
        <v>89.71655328798185</v>
      </c>
      <c r="BU24" s="69"/>
      <c r="BV24" s="2"/>
    </row>
    <row r="25" spans="1:74" ht="49.5">
      <c r="A25" s="5"/>
      <c r="B25" s="29" t="s">
        <v>152</v>
      </c>
      <c r="C25" s="31">
        <f t="shared" si="7"/>
        <v>913</v>
      </c>
      <c r="D25" s="30" t="s">
        <v>109</v>
      </c>
      <c r="E25" s="31" t="s">
        <v>10</v>
      </c>
      <c r="F25" s="34" t="s">
        <v>142</v>
      </c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>
        <f>AN26</f>
        <v>670</v>
      </c>
      <c r="AO25" s="33">
        <f aca="true" t="shared" si="22" ref="AO25:BD27">AO26</f>
        <v>0</v>
      </c>
      <c r="AP25" s="33">
        <f t="shared" si="22"/>
        <v>0</v>
      </c>
      <c r="AQ25" s="32">
        <f t="shared" si="22"/>
        <v>0</v>
      </c>
      <c r="AR25" s="33">
        <f t="shared" si="22"/>
        <v>670</v>
      </c>
      <c r="AS25" s="33">
        <f t="shared" si="22"/>
        <v>0</v>
      </c>
      <c r="AT25" s="32">
        <f t="shared" si="22"/>
        <v>0</v>
      </c>
      <c r="AU25" s="32">
        <f t="shared" si="22"/>
        <v>0</v>
      </c>
      <c r="AV25" s="32">
        <f t="shared" si="22"/>
        <v>0</v>
      </c>
      <c r="AW25" s="32">
        <f t="shared" si="22"/>
        <v>0</v>
      </c>
      <c r="AX25" s="33">
        <f t="shared" si="22"/>
        <v>670</v>
      </c>
      <c r="AY25" s="33">
        <f t="shared" si="22"/>
        <v>0</v>
      </c>
      <c r="AZ25" s="32">
        <f t="shared" si="22"/>
        <v>0</v>
      </c>
      <c r="BA25" s="32">
        <f t="shared" si="22"/>
        <v>0</v>
      </c>
      <c r="BB25" s="32">
        <f t="shared" si="22"/>
        <v>0</v>
      </c>
      <c r="BC25" s="32">
        <f t="shared" si="22"/>
        <v>0</v>
      </c>
      <c r="BD25" s="33">
        <f t="shared" si="22"/>
        <v>670</v>
      </c>
      <c r="BE25" s="33">
        <f aca="true" t="shared" si="23" ref="BE25:BS27">BE26</f>
        <v>0</v>
      </c>
      <c r="BF25" s="32">
        <f t="shared" si="23"/>
        <v>0</v>
      </c>
      <c r="BG25" s="33">
        <f t="shared" si="23"/>
        <v>0</v>
      </c>
      <c r="BH25" s="32">
        <f t="shared" si="23"/>
        <v>0</v>
      </c>
      <c r="BI25" s="33">
        <f t="shared" si="23"/>
        <v>0</v>
      </c>
      <c r="BJ25" s="33">
        <f t="shared" si="23"/>
        <v>670</v>
      </c>
      <c r="BK25" s="33">
        <f t="shared" si="23"/>
        <v>0</v>
      </c>
      <c r="BL25" s="33">
        <f t="shared" si="23"/>
        <v>0</v>
      </c>
      <c r="BM25" s="33">
        <f t="shared" si="23"/>
        <v>0</v>
      </c>
      <c r="BN25" s="33">
        <f t="shared" si="23"/>
        <v>0</v>
      </c>
      <c r="BO25" s="33">
        <f t="shared" si="23"/>
        <v>0</v>
      </c>
      <c r="BP25" s="33">
        <f t="shared" si="23"/>
        <v>670</v>
      </c>
      <c r="BQ25" s="33">
        <f t="shared" si="23"/>
        <v>0</v>
      </c>
      <c r="BR25" s="55">
        <f t="shared" si="23"/>
        <v>670</v>
      </c>
      <c r="BS25" s="56">
        <f t="shared" si="23"/>
        <v>0</v>
      </c>
      <c r="BT25" s="68">
        <f t="shared" si="1"/>
        <v>100</v>
      </c>
      <c r="BU25" s="69"/>
      <c r="BV25" s="2"/>
    </row>
    <row r="26" spans="1:73" ht="16.5">
      <c r="A26" s="5"/>
      <c r="B26" s="29" t="s">
        <v>13</v>
      </c>
      <c r="C26" s="31">
        <f t="shared" si="7"/>
        <v>913</v>
      </c>
      <c r="D26" s="30" t="s">
        <v>109</v>
      </c>
      <c r="E26" s="31" t="s">
        <v>10</v>
      </c>
      <c r="F26" s="34" t="s">
        <v>144</v>
      </c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>
        <f>AN27</f>
        <v>670</v>
      </c>
      <c r="AO26" s="33">
        <f t="shared" si="22"/>
        <v>0</v>
      </c>
      <c r="AP26" s="33">
        <f t="shared" si="22"/>
        <v>0</v>
      </c>
      <c r="AQ26" s="32">
        <f t="shared" si="22"/>
        <v>0</v>
      </c>
      <c r="AR26" s="33">
        <f t="shared" si="22"/>
        <v>670</v>
      </c>
      <c r="AS26" s="33">
        <f t="shared" si="22"/>
        <v>0</v>
      </c>
      <c r="AT26" s="32">
        <f t="shared" si="22"/>
        <v>0</v>
      </c>
      <c r="AU26" s="32">
        <f t="shared" si="22"/>
        <v>0</v>
      </c>
      <c r="AV26" s="32">
        <f t="shared" si="22"/>
        <v>0</v>
      </c>
      <c r="AW26" s="32">
        <f t="shared" si="22"/>
        <v>0</v>
      </c>
      <c r="AX26" s="33">
        <f t="shared" si="22"/>
        <v>670</v>
      </c>
      <c r="AY26" s="33">
        <f t="shared" si="22"/>
        <v>0</v>
      </c>
      <c r="AZ26" s="32">
        <f t="shared" si="22"/>
        <v>0</v>
      </c>
      <c r="BA26" s="32">
        <f t="shared" si="22"/>
        <v>0</v>
      </c>
      <c r="BB26" s="32">
        <f t="shared" si="22"/>
        <v>0</v>
      </c>
      <c r="BC26" s="32">
        <f t="shared" si="22"/>
        <v>0</v>
      </c>
      <c r="BD26" s="33">
        <f t="shared" si="22"/>
        <v>670</v>
      </c>
      <c r="BE26" s="33">
        <f t="shared" si="23"/>
        <v>0</v>
      </c>
      <c r="BF26" s="32">
        <f t="shared" si="23"/>
        <v>0</v>
      </c>
      <c r="BG26" s="33">
        <f t="shared" si="23"/>
        <v>0</v>
      </c>
      <c r="BH26" s="32">
        <f t="shared" si="23"/>
        <v>0</v>
      </c>
      <c r="BI26" s="33">
        <f t="shared" si="23"/>
        <v>0</v>
      </c>
      <c r="BJ26" s="33">
        <f t="shared" si="23"/>
        <v>670</v>
      </c>
      <c r="BK26" s="33">
        <f t="shared" si="23"/>
        <v>0</v>
      </c>
      <c r="BL26" s="33">
        <f t="shared" si="23"/>
        <v>0</v>
      </c>
      <c r="BM26" s="33">
        <f t="shared" si="23"/>
        <v>0</v>
      </c>
      <c r="BN26" s="33">
        <f t="shared" si="23"/>
        <v>0</v>
      </c>
      <c r="BO26" s="33">
        <f t="shared" si="23"/>
        <v>0</v>
      </c>
      <c r="BP26" s="33">
        <f t="shared" si="23"/>
        <v>670</v>
      </c>
      <c r="BQ26" s="33">
        <f t="shared" si="23"/>
        <v>0</v>
      </c>
      <c r="BR26" s="55">
        <f t="shared" si="23"/>
        <v>670</v>
      </c>
      <c r="BS26" s="56">
        <f t="shared" si="23"/>
        <v>0</v>
      </c>
      <c r="BT26" s="68">
        <f t="shared" si="1"/>
        <v>100</v>
      </c>
      <c r="BU26" s="69"/>
    </row>
    <row r="27" spans="1:73" ht="16.5">
      <c r="A27" s="5"/>
      <c r="B27" s="29" t="s">
        <v>37</v>
      </c>
      <c r="C27" s="31">
        <f t="shared" si="7"/>
        <v>913</v>
      </c>
      <c r="D27" s="30" t="s">
        <v>109</v>
      </c>
      <c r="E27" s="31" t="s">
        <v>10</v>
      </c>
      <c r="F27" s="34" t="s">
        <v>149</v>
      </c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>
        <f>AN28</f>
        <v>670</v>
      </c>
      <c r="AO27" s="33">
        <f t="shared" si="22"/>
        <v>0</v>
      </c>
      <c r="AP27" s="33">
        <f t="shared" si="22"/>
        <v>0</v>
      </c>
      <c r="AQ27" s="32">
        <f t="shared" si="22"/>
        <v>0</v>
      </c>
      <c r="AR27" s="33">
        <f t="shared" si="22"/>
        <v>670</v>
      </c>
      <c r="AS27" s="33">
        <f t="shared" si="22"/>
        <v>0</v>
      </c>
      <c r="AT27" s="32">
        <f t="shared" si="22"/>
        <v>0</v>
      </c>
      <c r="AU27" s="32">
        <f t="shared" si="22"/>
        <v>0</v>
      </c>
      <c r="AV27" s="32">
        <f t="shared" si="22"/>
        <v>0</v>
      </c>
      <c r="AW27" s="32">
        <f t="shared" si="22"/>
        <v>0</v>
      </c>
      <c r="AX27" s="33">
        <f t="shared" si="22"/>
        <v>670</v>
      </c>
      <c r="AY27" s="33">
        <f t="shared" si="22"/>
        <v>0</v>
      </c>
      <c r="AZ27" s="32">
        <f t="shared" si="22"/>
        <v>0</v>
      </c>
      <c r="BA27" s="32">
        <f t="shared" si="22"/>
        <v>0</v>
      </c>
      <c r="BB27" s="32">
        <f t="shared" si="22"/>
        <v>0</v>
      </c>
      <c r="BC27" s="32">
        <f t="shared" si="22"/>
        <v>0</v>
      </c>
      <c r="BD27" s="33">
        <f t="shared" si="22"/>
        <v>670</v>
      </c>
      <c r="BE27" s="33">
        <f t="shared" si="23"/>
        <v>0</v>
      </c>
      <c r="BF27" s="32">
        <f t="shared" si="23"/>
        <v>0</v>
      </c>
      <c r="BG27" s="33">
        <f t="shared" si="23"/>
        <v>0</v>
      </c>
      <c r="BH27" s="32">
        <f t="shared" si="23"/>
        <v>0</v>
      </c>
      <c r="BI27" s="33">
        <f t="shared" si="23"/>
        <v>0</v>
      </c>
      <c r="BJ27" s="33">
        <f t="shared" si="23"/>
        <v>670</v>
      </c>
      <c r="BK27" s="33">
        <f t="shared" si="23"/>
        <v>0</v>
      </c>
      <c r="BL27" s="33">
        <f t="shared" si="23"/>
        <v>0</v>
      </c>
      <c r="BM27" s="33">
        <f t="shared" si="23"/>
        <v>0</v>
      </c>
      <c r="BN27" s="33">
        <f t="shared" si="23"/>
        <v>0</v>
      </c>
      <c r="BO27" s="33">
        <f t="shared" si="23"/>
        <v>0</v>
      </c>
      <c r="BP27" s="33">
        <f t="shared" si="23"/>
        <v>670</v>
      </c>
      <c r="BQ27" s="33">
        <f t="shared" si="23"/>
        <v>0</v>
      </c>
      <c r="BR27" s="55">
        <f t="shared" si="23"/>
        <v>670</v>
      </c>
      <c r="BS27" s="56">
        <f t="shared" si="23"/>
        <v>0</v>
      </c>
      <c r="BT27" s="68">
        <f t="shared" si="1"/>
        <v>100</v>
      </c>
      <c r="BU27" s="69"/>
    </row>
    <row r="28" spans="1:73" ht="33">
      <c r="A28" s="5"/>
      <c r="B28" s="29" t="s">
        <v>17</v>
      </c>
      <c r="C28" s="31">
        <f t="shared" si="7"/>
        <v>913</v>
      </c>
      <c r="D28" s="30" t="s">
        <v>109</v>
      </c>
      <c r="E28" s="31" t="s">
        <v>10</v>
      </c>
      <c r="F28" s="34" t="s">
        <v>149</v>
      </c>
      <c r="G28" s="31" t="s">
        <v>18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>
        <v>670</v>
      </c>
      <c r="AO28" s="33"/>
      <c r="AP28" s="33"/>
      <c r="AQ28" s="32"/>
      <c r="AR28" s="33">
        <f>AQ28+AP28+AO28+AN28+AL28</f>
        <v>670</v>
      </c>
      <c r="AS28" s="33">
        <f>AO28+AM28</f>
        <v>0</v>
      </c>
      <c r="AT28" s="32"/>
      <c r="AU28" s="32"/>
      <c r="AV28" s="32"/>
      <c r="AW28" s="32"/>
      <c r="AX28" s="33">
        <f>AW28+AV28+AU28+AT28+AR28</f>
        <v>670</v>
      </c>
      <c r="AY28" s="33">
        <f>AU28+AS28</f>
        <v>0</v>
      </c>
      <c r="AZ28" s="32"/>
      <c r="BA28" s="32"/>
      <c r="BB28" s="32"/>
      <c r="BC28" s="32"/>
      <c r="BD28" s="33">
        <f>BC28+BB28+BA28+AZ28+AX28</f>
        <v>670</v>
      </c>
      <c r="BE28" s="33">
        <f>BA28+AY28</f>
        <v>0</v>
      </c>
      <c r="BF28" s="32"/>
      <c r="BG28" s="33"/>
      <c r="BH28" s="32"/>
      <c r="BI28" s="33"/>
      <c r="BJ28" s="33">
        <f>BI28+BH28+BG28+BF28+BD28</f>
        <v>670</v>
      </c>
      <c r="BK28" s="33">
        <f>BG28+BE28</f>
        <v>0</v>
      </c>
      <c r="BL28" s="33"/>
      <c r="BM28" s="33"/>
      <c r="BN28" s="33"/>
      <c r="BO28" s="33"/>
      <c r="BP28" s="33">
        <f>BO28+BN28+BM28+BL28+BJ28</f>
        <v>670</v>
      </c>
      <c r="BQ28" s="33">
        <f>BM28+BK28</f>
        <v>0</v>
      </c>
      <c r="BR28" s="57">
        <f>600+70</f>
        <v>670</v>
      </c>
      <c r="BS28" s="58"/>
      <c r="BT28" s="68">
        <f t="shared" si="1"/>
        <v>100</v>
      </c>
      <c r="BU28" s="69"/>
    </row>
    <row r="29" spans="1:73" ht="49.5">
      <c r="A29" s="5"/>
      <c r="B29" s="29" t="s">
        <v>81</v>
      </c>
      <c r="C29" s="31">
        <f>C24</f>
        <v>913</v>
      </c>
      <c r="D29" s="30" t="s">
        <v>109</v>
      </c>
      <c r="E29" s="31" t="s">
        <v>10</v>
      </c>
      <c r="F29" s="34" t="s">
        <v>83</v>
      </c>
      <c r="G29" s="31"/>
      <c r="H29" s="32"/>
      <c r="I29" s="32"/>
      <c r="J29" s="32"/>
      <c r="K29" s="32"/>
      <c r="L29" s="32"/>
      <c r="M29" s="32"/>
      <c r="N29" s="32"/>
      <c r="O29" s="32"/>
      <c r="P29" s="32">
        <f aca="true" t="shared" si="24" ref="P29:AH29">P30</f>
        <v>0</v>
      </c>
      <c r="Q29" s="32">
        <f t="shared" si="24"/>
        <v>782</v>
      </c>
      <c r="R29" s="32">
        <f t="shared" si="24"/>
        <v>0</v>
      </c>
      <c r="S29" s="32">
        <f t="shared" si="24"/>
        <v>0</v>
      </c>
      <c r="T29" s="32">
        <f t="shared" si="24"/>
        <v>782</v>
      </c>
      <c r="U29" s="32">
        <f t="shared" si="24"/>
        <v>782</v>
      </c>
      <c r="V29" s="32">
        <f t="shared" si="24"/>
        <v>0</v>
      </c>
      <c r="W29" s="32">
        <f t="shared" si="24"/>
        <v>0</v>
      </c>
      <c r="X29" s="32">
        <f t="shared" si="24"/>
        <v>0</v>
      </c>
      <c r="Y29" s="32">
        <f t="shared" si="24"/>
        <v>0</v>
      </c>
      <c r="Z29" s="32">
        <f t="shared" si="24"/>
        <v>782</v>
      </c>
      <c r="AA29" s="32">
        <f t="shared" si="24"/>
        <v>782</v>
      </c>
      <c r="AB29" s="32">
        <f t="shared" si="24"/>
        <v>0</v>
      </c>
      <c r="AC29" s="32">
        <f t="shared" si="24"/>
        <v>0</v>
      </c>
      <c r="AD29" s="32">
        <f t="shared" si="24"/>
        <v>0</v>
      </c>
      <c r="AE29" s="32">
        <f t="shared" si="24"/>
        <v>0</v>
      </c>
      <c r="AF29" s="32">
        <f t="shared" si="24"/>
        <v>782</v>
      </c>
      <c r="AG29" s="32">
        <f t="shared" si="24"/>
        <v>782</v>
      </c>
      <c r="AH29" s="32">
        <f t="shared" si="24"/>
        <v>0</v>
      </c>
      <c r="AI29" s="32">
        <f aca="true" t="shared" si="25" ref="AI29:BS29">AI30</f>
        <v>53389</v>
      </c>
      <c r="AJ29" s="32">
        <f t="shared" si="25"/>
        <v>0</v>
      </c>
      <c r="AK29" s="32">
        <f t="shared" si="25"/>
        <v>0</v>
      </c>
      <c r="AL29" s="32">
        <f t="shared" si="25"/>
        <v>54171</v>
      </c>
      <c r="AM29" s="32">
        <f t="shared" si="25"/>
        <v>54171</v>
      </c>
      <c r="AN29" s="33">
        <f t="shared" si="25"/>
        <v>0</v>
      </c>
      <c r="AO29" s="33">
        <f t="shared" si="25"/>
        <v>0</v>
      </c>
      <c r="AP29" s="33">
        <f t="shared" si="25"/>
        <v>0</v>
      </c>
      <c r="AQ29" s="32">
        <f t="shared" si="25"/>
        <v>0</v>
      </c>
      <c r="AR29" s="33">
        <f t="shared" si="25"/>
        <v>54171</v>
      </c>
      <c r="AS29" s="33">
        <f t="shared" si="25"/>
        <v>54171</v>
      </c>
      <c r="AT29" s="32">
        <f t="shared" si="25"/>
        <v>0</v>
      </c>
      <c r="AU29" s="32">
        <f t="shared" si="25"/>
        <v>0</v>
      </c>
      <c r="AV29" s="32">
        <f t="shared" si="25"/>
        <v>0</v>
      </c>
      <c r="AW29" s="32">
        <f t="shared" si="25"/>
        <v>0</v>
      </c>
      <c r="AX29" s="33">
        <f t="shared" si="25"/>
        <v>54171</v>
      </c>
      <c r="AY29" s="33">
        <f t="shared" si="25"/>
        <v>54171</v>
      </c>
      <c r="AZ29" s="32">
        <f t="shared" si="25"/>
        <v>0</v>
      </c>
      <c r="BA29" s="32">
        <f t="shared" si="25"/>
        <v>0</v>
      </c>
      <c r="BB29" s="32">
        <f t="shared" si="25"/>
        <v>0</v>
      </c>
      <c r="BC29" s="32">
        <f t="shared" si="25"/>
        <v>0</v>
      </c>
      <c r="BD29" s="33">
        <f t="shared" si="25"/>
        <v>54171</v>
      </c>
      <c r="BE29" s="33">
        <f t="shared" si="25"/>
        <v>54171</v>
      </c>
      <c r="BF29" s="32">
        <f t="shared" si="25"/>
        <v>0</v>
      </c>
      <c r="BG29" s="33">
        <f t="shared" si="25"/>
        <v>0</v>
      </c>
      <c r="BH29" s="32">
        <f t="shared" si="25"/>
        <v>0</v>
      </c>
      <c r="BI29" s="33">
        <f t="shared" si="25"/>
        <v>0</v>
      </c>
      <c r="BJ29" s="33">
        <f t="shared" si="25"/>
        <v>54171</v>
      </c>
      <c r="BK29" s="33">
        <f t="shared" si="25"/>
        <v>54171</v>
      </c>
      <c r="BL29" s="33">
        <f t="shared" si="25"/>
        <v>0</v>
      </c>
      <c r="BM29" s="33">
        <f t="shared" si="25"/>
        <v>0</v>
      </c>
      <c r="BN29" s="33">
        <f t="shared" si="25"/>
        <v>0</v>
      </c>
      <c r="BO29" s="33">
        <f t="shared" si="25"/>
        <v>0</v>
      </c>
      <c r="BP29" s="33">
        <f t="shared" si="25"/>
        <v>54171</v>
      </c>
      <c r="BQ29" s="33">
        <f t="shared" si="25"/>
        <v>54171</v>
      </c>
      <c r="BR29" s="55">
        <f t="shared" si="25"/>
        <v>54170</v>
      </c>
      <c r="BS29" s="56">
        <f t="shared" si="25"/>
        <v>54170</v>
      </c>
      <c r="BT29" s="68">
        <f t="shared" si="1"/>
        <v>99.99815399383434</v>
      </c>
      <c r="BU29" s="69">
        <f>BS29/BQ29*100</f>
        <v>99.99815399383434</v>
      </c>
    </row>
    <row r="30" spans="1:73" ht="33">
      <c r="A30" s="5"/>
      <c r="B30" s="45" t="s">
        <v>82</v>
      </c>
      <c r="C30" s="31">
        <f>C29</f>
        <v>913</v>
      </c>
      <c r="D30" s="30" t="s">
        <v>109</v>
      </c>
      <c r="E30" s="31" t="s">
        <v>10</v>
      </c>
      <c r="F30" s="34" t="s">
        <v>84</v>
      </c>
      <c r="G30" s="31"/>
      <c r="H30" s="32"/>
      <c r="I30" s="32"/>
      <c r="J30" s="32"/>
      <c r="K30" s="32"/>
      <c r="L30" s="32"/>
      <c r="M30" s="32"/>
      <c r="N30" s="32"/>
      <c r="O30" s="32"/>
      <c r="P30" s="32">
        <f aca="true" t="shared" si="26" ref="P30:BQ30">P32</f>
        <v>0</v>
      </c>
      <c r="Q30" s="32">
        <f t="shared" si="26"/>
        <v>782</v>
      </c>
      <c r="R30" s="32">
        <f t="shared" si="26"/>
        <v>0</v>
      </c>
      <c r="S30" s="32">
        <f t="shared" si="26"/>
        <v>0</v>
      </c>
      <c r="T30" s="32">
        <f t="shared" si="26"/>
        <v>782</v>
      </c>
      <c r="U30" s="32">
        <f t="shared" si="26"/>
        <v>782</v>
      </c>
      <c r="V30" s="32">
        <f t="shared" si="26"/>
        <v>0</v>
      </c>
      <c r="W30" s="32">
        <f t="shared" si="26"/>
        <v>0</v>
      </c>
      <c r="X30" s="32">
        <f t="shared" si="26"/>
        <v>0</v>
      </c>
      <c r="Y30" s="32">
        <f t="shared" si="26"/>
        <v>0</v>
      </c>
      <c r="Z30" s="32">
        <f t="shared" si="26"/>
        <v>782</v>
      </c>
      <c r="AA30" s="32">
        <f t="shared" si="26"/>
        <v>782</v>
      </c>
      <c r="AB30" s="32">
        <f t="shared" si="26"/>
        <v>0</v>
      </c>
      <c r="AC30" s="32">
        <f t="shared" si="26"/>
        <v>0</v>
      </c>
      <c r="AD30" s="32">
        <f t="shared" si="26"/>
        <v>0</v>
      </c>
      <c r="AE30" s="32">
        <f t="shared" si="26"/>
        <v>0</v>
      </c>
      <c r="AF30" s="32">
        <f t="shared" si="26"/>
        <v>782</v>
      </c>
      <c r="AG30" s="32">
        <f t="shared" si="26"/>
        <v>782</v>
      </c>
      <c r="AH30" s="32">
        <f t="shared" si="26"/>
        <v>0</v>
      </c>
      <c r="AI30" s="32">
        <f t="shared" si="26"/>
        <v>53389</v>
      </c>
      <c r="AJ30" s="32">
        <f t="shared" si="26"/>
        <v>0</v>
      </c>
      <c r="AK30" s="32">
        <f t="shared" si="26"/>
        <v>0</v>
      </c>
      <c r="AL30" s="32">
        <f t="shared" si="26"/>
        <v>54171</v>
      </c>
      <c r="AM30" s="32">
        <f t="shared" si="26"/>
        <v>54171</v>
      </c>
      <c r="AN30" s="33">
        <f t="shared" si="26"/>
        <v>0</v>
      </c>
      <c r="AO30" s="33">
        <f t="shared" si="26"/>
        <v>0</v>
      </c>
      <c r="AP30" s="33">
        <f t="shared" si="26"/>
        <v>0</v>
      </c>
      <c r="AQ30" s="32">
        <f t="shared" si="26"/>
        <v>0</v>
      </c>
      <c r="AR30" s="33">
        <f t="shared" si="26"/>
        <v>54171</v>
      </c>
      <c r="AS30" s="33">
        <f t="shared" si="26"/>
        <v>54171</v>
      </c>
      <c r="AT30" s="32">
        <f t="shared" si="26"/>
        <v>0</v>
      </c>
      <c r="AU30" s="32">
        <f t="shared" si="26"/>
        <v>0</v>
      </c>
      <c r="AV30" s="32">
        <f t="shared" si="26"/>
        <v>0</v>
      </c>
      <c r="AW30" s="32">
        <f t="shared" si="26"/>
        <v>0</v>
      </c>
      <c r="AX30" s="33">
        <f t="shared" si="26"/>
        <v>54171</v>
      </c>
      <c r="AY30" s="33">
        <f t="shared" si="26"/>
        <v>54171</v>
      </c>
      <c r="AZ30" s="32">
        <f t="shared" si="26"/>
        <v>0</v>
      </c>
      <c r="BA30" s="32">
        <f t="shared" si="26"/>
        <v>0</v>
      </c>
      <c r="BB30" s="32">
        <f t="shared" si="26"/>
        <v>0</v>
      </c>
      <c r="BC30" s="32">
        <f t="shared" si="26"/>
        <v>0</v>
      </c>
      <c r="BD30" s="33">
        <f t="shared" si="26"/>
        <v>54171</v>
      </c>
      <c r="BE30" s="33">
        <f t="shared" si="26"/>
        <v>54171</v>
      </c>
      <c r="BF30" s="32">
        <f t="shared" si="26"/>
        <v>0</v>
      </c>
      <c r="BG30" s="33">
        <f t="shared" si="26"/>
        <v>0</v>
      </c>
      <c r="BH30" s="32">
        <f t="shared" si="26"/>
        <v>0</v>
      </c>
      <c r="BI30" s="33">
        <f t="shared" si="26"/>
        <v>0</v>
      </c>
      <c r="BJ30" s="33">
        <f t="shared" si="26"/>
        <v>54171</v>
      </c>
      <c r="BK30" s="33">
        <f t="shared" si="26"/>
        <v>54171</v>
      </c>
      <c r="BL30" s="33">
        <f t="shared" si="26"/>
        <v>0</v>
      </c>
      <c r="BM30" s="33">
        <f t="shared" si="26"/>
        <v>0</v>
      </c>
      <c r="BN30" s="33">
        <f t="shared" si="26"/>
        <v>0</v>
      </c>
      <c r="BO30" s="33">
        <f t="shared" si="26"/>
        <v>0</v>
      </c>
      <c r="BP30" s="33">
        <f t="shared" si="26"/>
        <v>54171</v>
      </c>
      <c r="BQ30" s="33">
        <f t="shared" si="26"/>
        <v>54171</v>
      </c>
      <c r="BR30" s="55">
        <f>BR32</f>
        <v>54170</v>
      </c>
      <c r="BS30" s="56">
        <f>BS32</f>
        <v>54170</v>
      </c>
      <c r="BT30" s="68">
        <f t="shared" si="1"/>
        <v>99.99815399383434</v>
      </c>
      <c r="BU30" s="69">
        <f>BS30/BQ30*100</f>
        <v>99.99815399383434</v>
      </c>
    </row>
    <row r="31" spans="1:73" ht="16.5">
      <c r="A31" s="5"/>
      <c r="B31" s="45"/>
      <c r="C31" s="31"/>
      <c r="D31" s="30"/>
      <c r="E31" s="31"/>
      <c r="F31" s="34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3"/>
      <c r="AP31" s="33"/>
      <c r="AQ31" s="32"/>
      <c r="AR31" s="33"/>
      <c r="AS31" s="33"/>
      <c r="AT31" s="32"/>
      <c r="AU31" s="32"/>
      <c r="AV31" s="32"/>
      <c r="AW31" s="32"/>
      <c r="AX31" s="33"/>
      <c r="AY31" s="33"/>
      <c r="AZ31" s="32"/>
      <c r="BA31" s="32"/>
      <c r="BB31" s="32"/>
      <c r="BC31" s="32"/>
      <c r="BD31" s="33"/>
      <c r="BE31" s="33"/>
      <c r="BF31" s="32"/>
      <c r="BG31" s="33"/>
      <c r="BH31" s="32"/>
      <c r="BI31" s="33"/>
      <c r="BJ31" s="33"/>
      <c r="BK31" s="33"/>
      <c r="BL31" s="33"/>
      <c r="BM31" s="33"/>
      <c r="BN31" s="33"/>
      <c r="BO31" s="33"/>
      <c r="BP31" s="33"/>
      <c r="BQ31" s="33"/>
      <c r="BR31" s="57"/>
      <c r="BS31" s="58"/>
      <c r="BT31" s="68"/>
      <c r="BU31" s="69"/>
    </row>
    <row r="32" spans="1:73" ht="123" customHeight="1">
      <c r="A32" s="5"/>
      <c r="B32" s="29" t="s">
        <v>135</v>
      </c>
      <c r="C32" s="31">
        <f>C30</f>
        <v>913</v>
      </c>
      <c r="D32" s="30" t="s">
        <v>109</v>
      </c>
      <c r="E32" s="31" t="s">
        <v>10</v>
      </c>
      <c r="F32" s="34" t="s">
        <v>77</v>
      </c>
      <c r="G32" s="31"/>
      <c r="H32" s="32"/>
      <c r="I32" s="32"/>
      <c r="J32" s="32"/>
      <c r="K32" s="32"/>
      <c r="L32" s="32"/>
      <c r="M32" s="32"/>
      <c r="N32" s="32"/>
      <c r="O32" s="32"/>
      <c r="P32" s="32">
        <f aca="true" t="shared" si="27" ref="P32:AG32">P33</f>
        <v>0</v>
      </c>
      <c r="Q32" s="32">
        <f t="shared" si="27"/>
        <v>782</v>
      </c>
      <c r="R32" s="32">
        <f t="shared" si="27"/>
        <v>0</v>
      </c>
      <c r="S32" s="32">
        <f t="shared" si="27"/>
        <v>0</v>
      </c>
      <c r="T32" s="32">
        <f t="shared" si="27"/>
        <v>782</v>
      </c>
      <c r="U32" s="32">
        <f t="shared" si="27"/>
        <v>782</v>
      </c>
      <c r="V32" s="32">
        <f t="shared" si="27"/>
        <v>0</v>
      </c>
      <c r="W32" s="32">
        <f t="shared" si="27"/>
        <v>0</v>
      </c>
      <c r="X32" s="32">
        <f t="shared" si="27"/>
        <v>0</v>
      </c>
      <c r="Y32" s="32">
        <f t="shared" si="27"/>
        <v>0</v>
      </c>
      <c r="Z32" s="32">
        <f t="shared" si="27"/>
        <v>782</v>
      </c>
      <c r="AA32" s="32">
        <f t="shared" si="27"/>
        <v>782</v>
      </c>
      <c r="AB32" s="32">
        <f t="shared" si="27"/>
        <v>0</v>
      </c>
      <c r="AC32" s="32">
        <f t="shared" si="27"/>
        <v>0</v>
      </c>
      <c r="AD32" s="32">
        <f t="shared" si="27"/>
        <v>0</v>
      </c>
      <c r="AE32" s="32">
        <f t="shared" si="27"/>
        <v>0</v>
      </c>
      <c r="AF32" s="32">
        <f t="shared" si="27"/>
        <v>782</v>
      </c>
      <c r="AG32" s="32">
        <f t="shared" si="27"/>
        <v>782</v>
      </c>
      <c r="AH32" s="32">
        <f aca="true" t="shared" si="28" ref="AH32:BS32">AH33+AH34</f>
        <v>0</v>
      </c>
      <c r="AI32" s="32">
        <f t="shared" si="28"/>
        <v>53389</v>
      </c>
      <c r="AJ32" s="32">
        <f t="shared" si="28"/>
        <v>0</v>
      </c>
      <c r="AK32" s="32">
        <f t="shared" si="28"/>
        <v>0</v>
      </c>
      <c r="AL32" s="32">
        <f t="shared" si="28"/>
        <v>54171</v>
      </c>
      <c r="AM32" s="32">
        <f t="shared" si="28"/>
        <v>54171</v>
      </c>
      <c r="AN32" s="33">
        <f t="shared" si="28"/>
        <v>0</v>
      </c>
      <c r="AO32" s="33">
        <f t="shared" si="28"/>
        <v>0</v>
      </c>
      <c r="AP32" s="33">
        <f t="shared" si="28"/>
        <v>0</v>
      </c>
      <c r="AQ32" s="32">
        <f t="shared" si="28"/>
        <v>0</v>
      </c>
      <c r="AR32" s="33">
        <f t="shared" si="28"/>
        <v>54171</v>
      </c>
      <c r="AS32" s="33">
        <f t="shared" si="28"/>
        <v>54171</v>
      </c>
      <c r="AT32" s="32">
        <f t="shared" si="28"/>
        <v>0</v>
      </c>
      <c r="AU32" s="32">
        <f t="shared" si="28"/>
        <v>0</v>
      </c>
      <c r="AV32" s="32">
        <f t="shared" si="28"/>
        <v>0</v>
      </c>
      <c r="AW32" s="32">
        <f t="shared" si="28"/>
        <v>0</v>
      </c>
      <c r="AX32" s="33">
        <f t="shared" si="28"/>
        <v>54171</v>
      </c>
      <c r="AY32" s="33">
        <f t="shared" si="28"/>
        <v>54171</v>
      </c>
      <c r="AZ32" s="32">
        <f t="shared" si="28"/>
        <v>0</v>
      </c>
      <c r="BA32" s="32">
        <f t="shared" si="28"/>
        <v>0</v>
      </c>
      <c r="BB32" s="32">
        <f t="shared" si="28"/>
        <v>0</v>
      </c>
      <c r="BC32" s="32">
        <f t="shared" si="28"/>
        <v>0</v>
      </c>
      <c r="BD32" s="33">
        <f t="shared" si="28"/>
        <v>54171</v>
      </c>
      <c r="BE32" s="33">
        <f t="shared" si="28"/>
        <v>54171</v>
      </c>
      <c r="BF32" s="32">
        <f t="shared" si="28"/>
        <v>0</v>
      </c>
      <c r="BG32" s="33">
        <f t="shared" si="28"/>
        <v>0</v>
      </c>
      <c r="BH32" s="32">
        <f t="shared" si="28"/>
        <v>0</v>
      </c>
      <c r="BI32" s="33">
        <f t="shared" si="28"/>
        <v>0</v>
      </c>
      <c r="BJ32" s="33">
        <f t="shared" si="28"/>
        <v>54171</v>
      </c>
      <c r="BK32" s="33">
        <f t="shared" si="28"/>
        <v>54171</v>
      </c>
      <c r="BL32" s="33">
        <f t="shared" si="28"/>
        <v>0</v>
      </c>
      <c r="BM32" s="33">
        <f t="shared" si="28"/>
        <v>0</v>
      </c>
      <c r="BN32" s="33">
        <f t="shared" si="28"/>
        <v>0</v>
      </c>
      <c r="BO32" s="33">
        <f t="shared" si="28"/>
        <v>0</v>
      </c>
      <c r="BP32" s="33">
        <f t="shared" si="28"/>
        <v>54171</v>
      </c>
      <c r="BQ32" s="33">
        <f t="shared" si="28"/>
        <v>54171</v>
      </c>
      <c r="BR32" s="55">
        <f t="shared" si="28"/>
        <v>54170</v>
      </c>
      <c r="BS32" s="56">
        <f t="shared" si="28"/>
        <v>54170</v>
      </c>
      <c r="BT32" s="68">
        <f t="shared" si="1"/>
        <v>99.99815399383434</v>
      </c>
      <c r="BU32" s="69">
        <f t="shared" si="1"/>
        <v>99.99815399383434</v>
      </c>
    </row>
    <row r="33" spans="1:73" ht="33">
      <c r="A33" s="5"/>
      <c r="B33" s="45" t="s">
        <v>17</v>
      </c>
      <c r="C33" s="31">
        <f>C32</f>
        <v>913</v>
      </c>
      <c r="D33" s="30" t="s">
        <v>109</v>
      </c>
      <c r="E33" s="31" t="s">
        <v>10</v>
      </c>
      <c r="F33" s="34" t="s">
        <v>77</v>
      </c>
      <c r="G33" s="31" t="s">
        <v>18</v>
      </c>
      <c r="H33" s="32"/>
      <c r="I33" s="32"/>
      <c r="J33" s="32"/>
      <c r="K33" s="32"/>
      <c r="L33" s="32"/>
      <c r="M33" s="32"/>
      <c r="N33" s="32"/>
      <c r="O33" s="32"/>
      <c r="P33" s="32"/>
      <c r="Q33" s="32">
        <v>782</v>
      </c>
      <c r="R33" s="32"/>
      <c r="S33" s="32"/>
      <c r="T33" s="32">
        <f>S33+R33+Q33+P33+N33</f>
        <v>782</v>
      </c>
      <c r="U33" s="32">
        <f>Q33+O33</f>
        <v>782</v>
      </c>
      <c r="V33" s="32"/>
      <c r="W33" s="32"/>
      <c r="X33" s="32"/>
      <c r="Y33" s="32"/>
      <c r="Z33" s="32">
        <f>Y33+X33+W33+V33+T33</f>
        <v>782</v>
      </c>
      <c r="AA33" s="32">
        <f>W33+U33</f>
        <v>782</v>
      </c>
      <c r="AB33" s="32"/>
      <c r="AC33" s="32"/>
      <c r="AD33" s="32"/>
      <c r="AE33" s="32"/>
      <c r="AF33" s="32">
        <f>AE33+AD33+AC33+AB33+Z33</f>
        <v>782</v>
      </c>
      <c r="AG33" s="32">
        <f>AC33+AA33</f>
        <v>782</v>
      </c>
      <c r="AH33" s="32">
        <f>AH34</f>
        <v>0</v>
      </c>
      <c r="AI33" s="32"/>
      <c r="AJ33" s="32"/>
      <c r="AK33" s="32"/>
      <c r="AL33" s="32">
        <f>AK33+AJ33+AI33+AH33+AF33</f>
        <v>782</v>
      </c>
      <c r="AM33" s="32">
        <f>AI33+AG33</f>
        <v>782</v>
      </c>
      <c r="AN33" s="33"/>
      <c r="AO33" s="33"/>
      <c r="AP33" s="33"/>
      <c r="AQ33" s="32"/>
      <c r="AR33" s="33">
        <f>AQ33+AP33+AO33+AN33+AL33</f>
        <v>782</v>
      </c>
      <c r="AS33" s="33">
        <f>AO33+AM33</f>
        <v>782</v>
      </c>
      <c r="AT33" s="32"/>
      <c r="AU33" s="32"/>
      <c r="AV33" s="32"/>
      <c r="AW33" s="32"/>
      <c r="AX33" s="33">
        <f>AW33+AV33+AU33+AT33+AR33</f>
        <v>782</v>
      </c>
      <c r="AY33" s="33">
        <f>AU33+AS33</f>
        <v>782</v>
      </c>
      <c r="AZ33" s="32"/>
      <c r="BA33" s="32"/>
      <c r="BB33" s="32"/>
      <c r="BC33" s="32"/>
      <c r="BD33" s="33">
        <f>BC33+BB33+BA33+AZ33+AX33</f>
        <v>782</v>
      </c>
      <c r="BE33" s="33">
        <f>BA33+AY33</f>
        <v>782</v>
      </c>
      <c r="BF33" s="32"/>
      <c r="BG33" s="33"/>
      <c r="BH33" s="32"/>
      <c r="BI33" s="33"/>
      <c r="BJ33" s="33">
        <f>BI33+BH33+BG33+BF33+BD33</f>
        <v>782</v>
      </c>
      <c r="BK33" s="33">
        <f>BG33+BE33</f>
        <v>782</v>
      </c>
      <c r="BL33" s="33"/>
      <c r="BM33" s="33"/>
      <c r="BN33" s="33"/>
      <c r="BO33" s="33"/>
      <c r="BP33" s="33">
        <f>BO33+BN33+BM33+BL33+BJ33</f>
        <v>782</v>
      </c>
      <c r="BQ33" s="33">
        <f>BM33+BK33</f>
        <v>782</v>
      </c>
      <c r="BR33" s="57">
        <v>782</v>
      </c>
      <c r="BS33" s="58">
        <f>BR33</f>
        <v>782</v>
      </c>
      <c r="BT33" s="68">
        <f t="shared" si="1"/>
        <v>100</v>
      </c>
      <c r="BU33" s="69">
        <f t="shared" si="1"/>
        <v>100</v>
      </c>
    </row>
    <row r="34" spans="1:73" ht="27.75" customHeight="1">
      <c r="A34" s="5"/>
      <c r="B34" s="29" t="s">
        <v>32</v>
      </c>
      <c r="C34" s="31">
        <f>C33</f>
        <v>913</v>
      </c>
      <c r="D34" s="30" t="s">
        <v>109</v>
      </c>
      <c r="E34" s="31" t="s">
        <v>10</v>
      </c>
      <c r="F34" s="34" t="s">
        <v>77</v>
      </c>
      <c r="G34" s="31" t="s">
        <v>33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>
        <v>53389</v>
      </c>
      <c r="AJ34" s="32"/>
      <c r="AK34" s="32"/>
      <c r="AL34" s="32">
        <f>AK34+AJ34+AI34+AH34+AF34</f>
        <v>53389</v>
      </c>
      <c r="AM34" s="32">
        <f>AI34+AG34</f>
        <v>53389</v>
      </c>
      <c r="AN34" s="33"/>
      <c r="AO34" s="33"/>
      <c r="AP34" s="33"/>
      <c r="AQ34" s="32"/>
      <c r="AR34" s="33">
        <f>AQ34+AP34+AO34+AN34+AL34</f>
        <v>53389</v>
      </c>
      <c r="AS34" s="33">
        <f>AO34+AM34</f>
        <v>53389</v>
      </c>
      <c r="AT34" s="32"/>
      <c r="AU34" s="32"/>
      <c r="AV34" s="32"/>
      <c r="AW34" s="32"/>
      <c r="AX34" s="33">
        <f>AW34+AV34+AU34+AT34+AR34</f>
        <v>53389</v>
      </c>
      <c r="AY34" s="33">
        <f>AU34+AS34</f>
        <v>53389</v>
      </c>
      <c r="AZ34" s="32"/>
      <c r="BA34" s="32"/>
      <c r="BB34" s="32"/>
      <c r="BC34" s="32"/>
      <c r="BD34" s="33">
        <f>BC34+BB34+BA34+AZ34+AX34</f>
        <v>53389</v>
      </c>
      <c r="BE34" s="33">
        <f>BA34+AY34</f>
        <v>53389</v>
      </c>
      <c r="BF34" s="32"/>
      <c r="BG34" s="33"/>
      <c r="BH34" s="32"/>
      <c r="BI34" s="33"/>
      <c r="BJ34" s="33">
        <f>BI34+BH34+BG34+BF34+BD34</f>
        <v>53389</v>
      </c>
      <c r="BK34" s="33">
        <f>BG34+BE34</f>
        <v>53389</v>
      </c>
      <c r="BL34" s="33"/>
      <c r="BM34" s="33"/>
      <c r="BN34" s="33"/>
      <c r="BO34" s="33"/>
      <c r="BP34" s="33">
        <f>BO34+BN34+BM34+BL34+BJ34</f>
        <v>53389</v>
      </c>
      <c r="BQ34" s="33">
        <f>BM34+BK34</f>
        <v>53389</v>
      </c>
      <c r="BR34" s="57">
        <v>53388</v>
      </c>
      <c r="BS34" s="58">
        <f>BR34</f>
        <v>53388</v>
      </c>
      <c r="BT34" s="68">
        <f t="shared" si="1"/>
        <v>99.99812695499072</v>
      </c>
      <c r="BU34" s="69">
        <f t="shared" si="1"/>
        <v>99.99812695499072</v>
      </c>
    </row>
    <row r="35" spans="1:73" ht="99">
      <c r="A35" s="5"/>
      <c r="B35" s="29" t="s">
        <v>101</v>
      </c>
      <c r="C35" s="31" t="s">
        <v>89</v>
      </c>
      <c r="D35" s="30" t="s">
        <v>109</v>
      </c>
      <c r="E35" s="31" t="s">
        <v>10</v>
      </c>
      <c r="F35" s="34" t="s">
        <v>100</v>
      </c>
      <c r="G35" s="31"/>
      <c r="H35" s="32"/>
      <c r="I35" s="32"/>
      <c r="J35" s="32">
        <f aca="true" t="shared" si="29" ref="J35:O35">J38</f>
        <v>0</v>
      </c>
      <c r="K35" s="32">
        <f t="shared" si="29"/>
        <v>985723</v>
      </c>
      <c r="L35" s="32">
        <f t="shared" si="29"/>
        <v>0</v>
      </c>
      <c r="M35" s="32">
        <f t="shared" si="29"/>
        <v>0</v>
      </c>
      <c r="N35" s="32">
        <f t="shared" si="29"/>
        <v>985723</v>
      </c>
      <c r="O35" s="32">
        <f t="shared" si="29"/>
        <v>985723</v>
      </c>
      <c r="P35" s="32">
        <f aca="true" t="shared" si="30" ref="P35:U35">P38+P36</f>
        <v>0</v>
      </c>
      <c r="Q35" s="32">
        <f t="shared" si="30"/>
        <v>50039</v>
      </c>
      <c r="R35" s="32">
        <f t="shared" si="30"/>
        <v>0</v>
      </c>
      <c r="S35" s="32">
        <f t="shared" si="30"/>
        <v>0</v>
      </c>
      <c r="T35" s="32">
        <f t="shared" si="30"/>
        <v>1035762</v>
      </c>
      <c r="U35" s="32">
        <f t="shared" si="30"/>
        <v>1035762</v>
      </c>
      <c r="V35" s="32">
        <f aca="true" t="shared" si="31" ref="V35:BK35">V38+V36+V40</f>
        <v>0</v>
      </c>
      <c r="W35" s="32">
        <f t="shared" si="31"/>
        <v>33342</v>
      </c>
      <c r="X35" s="32">
        <f t="shared" si="31"/>
        <v>0</v>
      </c>
      <c r="Y35" s="32">
        <f t="shared" si="31"/>
        <v>0</v>
      </c>
      <c r="Z35" s="32">
        <f t="shared" si="31"/>
        <v>1069104</v>
      </c>
      <c r="AA35" s="32">
        <f t="shared" si="31"/>
        <v>1069104</v>
      </c>
      <c r="AB35" s="32">
        <f t="shared" si="31"/>
        <v>0</v>
      </c>
      <c r="AC35" s="32">
        <f t="shared" si="31"/>
        <v>0</v>
      </c>
      <c r="AD35" s="32">
        <f t="shared" si="31"/>
        <v>0</v>
      </c>
      <c r="AE35" s="32">
        <f t="shared" si="31"/>
        <v>0</v>
      </c>
      <c r="AF35" s="32">
        <f t="shared" si="31"/>
        <v>1069104</v>
      </c>
      <c r="AG35" s="32">
        <f t="shared" si="31"/>
        <v>1069104</v>
      </c>
      <c r="AH35" s="32">
        <f t="shared" si="31"/>
        <v>0</v>
      </c>
      <c r="AI35" s="32">
        <f t="shared" si="31"/>
        <v>0</v>
      </c>
      <c r="AJ35" s="32">
        <f t="shared" si="31"/>
        <v>0</v>
      </c>
      <c r="AK35" s="32">
        <f t="shared" si="31"/>
        <v>0</v>
      </c>
      <c r="AL35" s="32">
        <f t="shared" si="31"/>
        <v>1069104</v>
      </c>
      <c r="AM35" s="32">
        <f t="shared" si="31"/>
        <v>1069104</v>
      </c>
      <c r="AN35" s="33">
        <f t="shared" si="31"/>
        <v>0</v>
      </c>
      <c r="AO35" s="33">
        <f t="shared" si="31"/>
        <v>34487</v>
      </c>
      <c r="AP35" s="33">
        <f t="shared" si="31"/>
        <v>0</v>
      </c>
      <c r="AQ35" s="32">
        <f t="shared" si="31"/>
        <v>0</v>
      </c>
      <c r="AR35" s="33">
        <f t="shared" si="31"/>
        <v>1103591</v>
      </c>
      <c r="AS35" s="33">
        <f t="shared" si="31"/>
        <v>1103591</v>
      </c>
      <c r="AT35" s="32">
        <f t="shared" si="31"/>
        <v>0</v>
      </c>
      <c r="AU35" s="32">
        <f t="shared" si="31"/>
        <v>0</v>
      </c>
      <c r="AV35" s="32">
        <f t="shared" si="31"/>
        <v>0</v>
      </c>
      <c r="AW35" s="32">
        <f t="shared" si="31"/>
        <v>0</v>
      </c>
      <c r="AX35" s="33">
        <f t="shared" si="31"/>
        <v>1103591</v>
      </c>
      <c r="AY35" s="33">
        <f t="shared" si="31"/>
        <v>1103591</v>
      </c>
      <c r="AZ35" s="32">
        <f t="shared" si="31"/>
        <v>0</v>
      </c>
      <c r="BA35" s="32">
        <f t="shared" si="31"/>
        <v>13397</v>
      </c>
      <c r="BB35" s="32">
        <f t="shared" si="31"/>
        <v>0</v>
      </c>
      <c r="BC35" s="32">
        <f t="shared" si="31"/>
        <v>0</v>
      </c>
      <c r="BD35" s="33">
        <f t="shared" si="31"/>
        <v>1116988</v>
      </c>
      <c r="BE35" s="33">
        <f t="shared" si="31"/>
        <v>1116988</v>
      </c>
      <c r="BF35" s="32">
        <f t="shared" si="31"/>
        <v>0</v>
      </c>
      <c r="BG35" s="33">
        <f t="shared" si="31"/>
        <v>0</v>
      </c>
      <c r="BH35" s="32">
        <f t="shared" si="31"/>
        <v>0</v>
      </c>
      <c r="BI35" s="33">
        <f t="shared" si="31"/>
        <v>0</v>
      </c>
      <c r="BJ35" s="33">
        <f t="shared" si="31"/>
        <v>1116988</v>
      </c>
      <c r="BK35" s="33">
        <f t="shared" si="31"/>
        <v>1116988</v>
      </c>
      <c r="BL35" s="33">
        <f aca="true" t="shared" si="32" ref="BL35:BQ35">BL38+BL36+BL40+BL42</f>
        <v>0</v>
      </c>
      <c r="BM35" s="33">
        <f t="shared" si="32"/>
        <v>46006</v>
      </c>
      <c r="BN35" s="33">
        <f t="shared" si="32"/>
        <v>0</v>
      </c>
      <c r="BO35" s="33">
        <f t="shared" si="32"/>
        <v>0</v>
      </c>
      <c r="BP35" s="33">
        <f t="shared" si="32"/>
        <v>1162994</v>
      </c>
      <c r="BQ35" s="33">
        <f t="shared" si="32"/>
        <v>1162994</v>
      </c>
      <c r="BR35" s="67">
        <f>BR38+BR36+BR40+BR42</f>
        <v>1129274</v>
      </c>
      <c r="BS35" s="33">
        <f>BS38+BS36+BS40+BS42</f>
        <v>1129274</v>
      </c>
      <c r="BT35" s="68">
        <f t="shared" si="1"/>
        <v>97.10058693338057</v>
      </c>
      <c r="BU35" s="69">
        <f t="shared" si="1"/>
        <v>97.10058693338057</v>
      </c>
    </row>
    <row r="36" spans="1:73" ht="82.5">
      <c r="A36" s="5"/>
      <c r="B36" s="45" t="s">
        <v>106</v>
      </c>
      <c r="C36" s="31" t="s">
        <v>89</v>
      </c>
      <c r="D36" s="30" t="s">
        <v>109</v>
      </c>
      <c r="E36" s="31" t="s">
        <v>10</v>
      </c>
      <c r="F36" s="34" t="s">
        <v>105</v>
      </c>
      <c r="G36" s="31"/>
      <c r="H36" s="32"/>
      <c r="I36" s="32"/>
      <c r="J36" s="32"/>
      <c r="K36" s="32"/>
      <c r="L36" s="32"/>
      <c r="M36" s="32"/>
      <c r="N36" s="32"/>
      <c r="O36" s="32"/>
      <c r="P36" s="32">
        <f aca="true" t="shared" si="33" ref="P36:BS36">P37</f>
        <v>0</v>
      </c>
      <c r="Q36" s="32">
        <f t="shared" si="33"/>
        <v>50039</v>
      </c>
      <c r="R36" s="32">
        <f t="shared" si="33"/>
        <v>0</v>
      </c>
      <c r="S36" s="32">
        <f t="shared" si="33"/>
        <v>0</v>
      </c>
      <c r="T36" s="32">
        <f t="shared" si="33"/>
        <v>50039</v>
      </c>
      <c r="U36" s="32">
        <f t="shared" si="33"/>
        <v>50039</v>
      </c>
      <c r="V36" s="32">
        <f t="shared" si="33"/>
        <v>0</v>
      </c>
      <c r="W36" s="32">
        <f t="shared" si="33"/>
        <v>0</v>
      </c>
      <c r="X36" s="32">
        <f t="shared" si="33"/>
        <v>0</v>
      </c>
      <c r="Y36" s="32">
        <f t="shared" si="33"/>
        <v>0</v>
      </c>
      <c r="Z36" s="32">
        <f t="shared" si="33"/>
        <v>50039</v>
      </c>
      <c r="AA36" s="32">
        <f t="shared" si="33"/>
        <v>50039</v>
      </c>
      <c r="AB36" s="32">
        <f t="shared" si="33"/>
        <v>0</v>
      </c>
      <c r="AC36" s="32">
        <f t="shared" si="33"/>
        <v>0</v>
      </c>
      <c r="AD36" s="32">
        <f t="shared" si="33"/>
        <v>0</v>
      </c>
      <c r="AE36" s="32">
        <f t="shared" si="33"/>
        <v>0</v>
      </c>
      <c r="AF36" s="32">
        <f t="shared" si="33"/>
        <v>50039</v>
      </c>
      <c r="AG36" s="32">
        <f t="shared" si="33"/>
        <v>50039</v>
      </c>
      <c r="AH36" s="32">
        <f t="shared" si="33"/>
        <v>0</v>
      </c>
      <c r="AI36" s="32">
        <f t="shared" si="33"/>
        <v>0</v>
      </c>
      <c r="AJ36" s="32">
        <f t="shared" si="33"/>
        <v>0</v>
      </c>
      <c r="AK36" s="32">
        <f t="shared" si="33"/>
        <v>0</v>
      </c>
      <c r="AL36" s="32">
        <f t="shared" si="33"/>
        <v>50039</v>
      </c>
      <c r="AM36" s="32">
        <f t="shared" si="33"/>
        <v>50039</v>
      </c>
      <c r="AN36" s="33">
        <f t="shared" si="33"/>
        <v>0</v>
      </c>
      <c r="AO36" s="33">
        <f t="shared" si="33"/>
        <v>34487</v>
      </c>
      <c r="AP36" s="33">
        <f t="shared" si="33"/>
        <v>0</v>
      </c>
      <c r="AQ36" s="32">
        <f t="shared" si="33"/>
        <v>0</v>
      </c>
      <c r="AR36" s="33">
        <f t="shared" si="33"/>
        <v>84526</v>
      </c>
      <c r="AS36" s="33">
        <f t="shared" si="33"/>
        <v>84526</v>
      </c>
      <c r="AT36" s="32">
        <f t="shared" si="33"/>
        <v>0</v>
      </c>
      <c r="AU36" s="32">
        <f t="shared" si="33"/>
        <v>0</v>
      </c>
      <c r="AV36" s="32">
        <f t="shared" si="33"/>
        <v>0</v>
      </c>
      <c r="AW36" s="32">
        <f t="shared" si="33"/>
        <v>0</v>
      </c>
      <c r="AX36" s="33">
        <f t="shared" si="33"/>
        <v>84526</v>
      </c>
      <c r="AY36" s="33">
        <f t="shared" si="33"/>
        <v>84526</v>
      </c>
      <c r="AZ36" s="32">
        <f t="shared" si="33"/>
        <v>0</v>
      </c>
      <c r="BA36" s="32">
        <f t="shared" si="33"/>
        <v>0</v>
      </c>
      <c r="BB36" s="32">
        <f t="shared" si="33"/>
        <v>0</v>
      </c>
      <c r="BC36" s="32">
        <f t="shared" si="33"/>
        <v>0</v>
      </c>
      <c r="BD36" s="33">
        <f t="shared" si="33"/>
        <v>84526</v>
      </c>
      <c r="BE36" s="33">
        <f t="shared" si="33"/>
        <v>84526</v>
      </c>
      <c r="BF36" s="32">
        <f t="shared" si="33"/>
        <v>0</v>
      </c>
      <c r="BG36" s="33">
        <f t="shared" si="33"/>
        <v>0</v>
      </c>
      <c r="BH36" s="32">
        <f t="shared" si="33"/>
        <v>0</v>
      </c>
      <c r="BI36" s="33">
        <f t="shared" si="33"/>
        <v>0</v>
      </c>
      <c r="BJ36" s="33">
        <f t="shared" si="33"/>
        <v>84526</v>
      </c>
      <c r="BK36" s="33">
        <f t="shared" si="33"/>
        <v>84526</v>
      </c>
      <c r="BL36" s="33">
        <f t="shared" si="33"/>
        <v>0</v>
      </c>
      <c r="BM36" s="33">
        <f t="shared" si="33"/>
        <v>0</v>
      </c>
      <c r="BN36" s="33">
        <f t="shared" si="33"/>
        <v>0</v>
      </c>
      <c r="BO36" s="33">
        <f t="shared" si="33"/>
        <v>0</v>
      </c>
      <c r="BP36" s="33">
        <f t="shared" si="33"/>
        <v>84526</v>
      </c>
      <c r="BQ36" s="33">
        <f t="shared" si="33"/>
        <v>84526</v>
      </c>
      <c r="BR36" s="67">
        <f t="shared" si="33"/>
        <v>57930</v>
      </c>
      <c r="BS36" s="33">
        <f t="shared" si="33"/>
        <v>57930</v>
      </c>
      <c r="BT36" s="68">
        <f t="shared" si="1"/>
        <v>68.53512528689397</v>
      </c>
      <c r="BU36" s="69">
        <f t="shared" si="1"/>
        <v>68.53512528689397</v>
      </c>
    </row>
    <row r="37" spans="1:73" ht="33">
      <c r="A37" s="5"/>
      <c r="B37" s="37" t="s">
        <v>19</v>
      </c>
      <c r="C37" s="31" t="s">
        <v>89</v>
      </c>
      <c r="D37" s="30" t="s">
        <v>109</v>
      </c>
      <c r="E37" s="31" t="s">
        <v>10</v>
      </c>
      <c r="F37" s="34" t="s">
        <v>105</v>
      </c>
      <c r="G37" s="31" t="s">
        <v>20</v>
      </c>
      <c r="H37" s="32"/>
      <c r="I37" s="32"/>
      <c r="J37" s="32"/>
      <c r="K37" s="32"/>
      <c r="L37" s="32"/>
      <c r="M37" s="32"/>
      <c r="N37" s="32"/>
      <c r="O37" s="32"/>
      <c r="P37" s="32"/>
      <c r="Q37" s="32">
        <f>49397+642</f>
        <v>50039</v>
      </c>
      <c r="R37" s="32"/>
      <c r="S37" s="32"/>
      <c r="T37" s="32">
        <f>S37+R37+Q37+P37+N37</f>
        <v>50039</v>
      </c>
      <c r="U37" s="32">
        <f>Q37+O37</f>
        <v>50039</v>
      </c>
      <c r="V37" s="32"/>
      <c r="W37" s="32"/>
      <c r="X37" s="32"/>
      <c r="Y37" s="32"/>
      <c r="Z37" s="32">
        <f>Y37+X37+W37+V37+T37</f>
        <v>50039</v>
      </c>
      <c r="AA37" s="32">
        <f>W37+U37</f>
        <v>50039</v>
      </c>
      <c r="AB37" s="32"/>
      <c r="AC37" s="32"/>
      <c r="AD37" s="32"/>
      <c r="AE37" s="32"/>
      <c r="AF37" s="32">
        <f>AE37+AD37+AC37+AB37+Z37</f>
        <v>50039</v>
      </c>
      <c r="AG37" s="32">
        <f>AC37+AA37</f>
        <v>50039</v>
      </c>
      <c r="AH37" s="32"/>
      <c r="AI37" s="32"/>
      <c r="AJ37" s="32"/>
      <c r="AK37" s="32"/>
      <c r="AL37" s="32">
        <f>AK37+AJ37+AI37+AH37+AF37</f>
        <v>50039</v>
      </c>
      <c r="AM37" s="32">
        <f>AI37+AG37</f>
        <v>50039</v>
      </c>
      <c r="AN37" s="33"/>
      <c r="AO37" s="33">
        <v>34487</v>
      </c>
      <c r="AP37" s="33"/>
      <c r="AQ37" s="32"/>
      <c r="AR37" s="33">
        <f>AQ37+AP37+AO37+AN37+AL37</f>
        <v>84526</v>
      </c>
      <c r="AS37" s="33">
        <f>AO37+AM37</f>
        <v>84526</v>
      </c>
      <c r="AT37" s="32"/>
      <c r="AU37" s="32"/>
      <c r="AV37" s="32"/>
      <c r="AW37" s="32"/>
      <c r="AX37" s="33">
        <f>AW37+AV37+AU37+AT37+AR37</f>
        <v>84526</v>
      </c>
      <c r="AY37" s="33">
        <f>AU37+AS37</f>
        <v>84526</v>
      </c>
      <c r="AZ37" s="32"/>
      <c r="BA37" s="32"/>
      <c r="BB37" s="32"/>
      <c r="BC37" s="32"/>
      <c r="BD37" s="33">
        <f>BC37+BB37+BA37+AZ37+AX37</f>
        <v>84526</v>
      </c>
      <c r="BE37" s="33">
        <f>BA37+AY37</f>
        <v>84526</v>
      </c>
      <c r="BF37" s="32"/>
      <c r="BG37" s="33"/>
      <c r="BH37" s="32"/>
      <c r="BI37" s="33"/>
      <c r="BJ37" s="33">
        <f>BI37+BH37+BG37+BF37+BD37</f>
        <v>84526</v>
      </c>
      <c r="BK37" s="33">
        <f>BG37+BE37</f>
        <v>84526</v>
      </c>
      <c r="BL37" s="33"/>
      <c r="BM37" s="33"/>
      <c r="BN37" s="33"/>
      <c r="BO37" s="33"/>
      <c r="BP37" s="33">
        <f>BO37+BN37+BM37+BL37+BJ37</f>
        <v>84526</v>
      </c>
      <c r="BQ37" s="33">
        <f>BM37+BK37</f>
        <v>84526</v>
      </c>
      <c r="BR37" s="57">
        <v>57930</v>
      </c>
      <c r="BS37" s="58">
        <f>BR37</f>
        <v>57930</v>
      </c>
      <c r="BT37" s="68">
        <f t="shared" si="1"/>
        <v>68.53512528689397</v>
      </c>
      <c r="BU37" s="69">
        <f t="shared" si="1"/>
        <v>68.53512528689397</v>
      </c>
    </row>
    <row r="38" spans="1:73" ht="86.25" customHeight="1">
      <c r="A38" s="5"/>
      <c r="B38" s="37" t="s">
        <v>92</v>
      </c>
      <c r="C38" s="31" t="s">
        <v>89</v>
      </c>
      <c r="D38" s="30" t="s">
        <v>109</v>
      </c>
      <c r="E38" s="31" t="s">
        <v>10</v>
      </c>
      <c r="F38" s="34" t="s">
        <v>91</v>
      </c>
      <c r="G38" s="31"/>
      <c r="H38" s="32">
        <f aca="true" t="shared" si="34" ref="H38:BS38">H39</f>
        <v>0</v>
      </c>
      <c r="I38" s="32">
        <f t="shared" si="34"/>
        <v>0</v>
      </c>
      <c r="J38" s="32">
        <f t="shared" si="34"/>
        <v>0</v>
      </c>
      <c r="K38" s="32">
        <f t="shared" si="34"/>
        <v>985723</v>
      </c>
      <c r="L38" s="32">
        <f t="shared" si="34"/>
        <v>0</v>
      </c>
      <c r="M38" s="32">
        <f t="shared" si="34"/>
        <v>0</v>
      </c>
      <c r="N38" s="32">
        <f t="shared" si="34"/>
        <v>985723</v>
      </c>
      <c r="O38" s="32">
        <f t="shared" si="34"/>
        <v>985723</v>
      </c>
      <c r="P38" s="32">
        <f t="shared" si="34"/>
        <v>0</v>
      </c>
      <c r="Q38" s="32">
        <f t="shared" si="34"/>
        <v>0</v>
      </c>
      <c r="R38" s="32">
        <f t="shared" si="34"/>
        <v>0</v>
      </c>
      <c r="S38" s="32">
        <f t="shared" si="34"/>
        <v>0</v>
      </c>
      <c r="T38" s="32">
        <f t="shared" si="34"/>
        <v>985723</v>
      </c>
      <c r="U38" s="32">
        <f t="shared" si="34"/>
        <v>985723</v>
      </c>
      <c r="V38" s="32">
        <f t="shared" si="34"/>
        <v>0</v>
      </c>
      <c r="W38" s="32">
        <f t="shared" si="34"/>
        <v>0</v>
      </c>
      <c r="X38" s="32">
        <f t="shared" si="34"/>
        <v>0</v>
      </c>
      <c r="Y38" s="32">
        <f t="shared" si="34"/>
        <v>0</v>
      </c>
      <c r="Z38" s="32">
        <f t="shared" si="34"/>
        <v>985723</v>
      </c>
      <c r="AA38" s="32">
        <f t="shared" si="34"/>
        <v>985723</v>
      </c>
      <c r="AB38" s="32">
        <f t="shared" si="34"/>
        <v>0</v>
      </c>
      <c r="AC38" s="32">
        <f t="shared" si="34"/>
        <v>0</v>
      </c>
      <c r="AD38" s="32">
        <f t="shared" si="34"/>
        <v>0</v>
      </c>
      <c r="AE38" s="32">
        <f t="shared" si="34"/>
        <v>0</v>
      </c>
      <c r="AF38" s="32">
        <f t="shared" si="34"/>
        <v>985723</v>
      </c>
      <c r="AG38" s="32">
        <f t="shared" si="34"/>
        <v>985723</v>
      </c>
      <c r="AH38" s="32">
        <f t="shared" si="34"/>
        <v>0</v>
      </c>
      <c r="AI38" s="32">
        <f t="shared" si="34"/>
        <v>0</v>
      </c>
      <c r="AJ38" s="32">
        <f t="shared" si="34"/>
        <v>0</v>
      </c>
      <c r="AK38" s="32">
        <f t="shared" si="34"/>
        <v>0</v>
      </c>
      <c r="AL38" s="32">
        <f t="shared" si="34"/>
        <v>985723</v>
      </c>
      <c r="AM38" s="32">
        <f t="shared" si="34"/>
        <v>985723</v>
      </c>
      <c r="AN38" s="33">
        <f t="shared" si="34"/>
        <v>0</v>
      </c>
      <c r="AO38" s="33">
        <f t="shared" si="34"/>
        <v>0</v>
      </c>
      <c r="AP38" s="33">
        <f t="shared" si="34"/>
        <v>0</v>
      </c>
      <c r="AQ38" s="32">
        <f t="shared" si="34"/>
        <v>0</v>
      </c>
      <c r="AR38" s="33">
        <f t="shared" si="34"/>
        <v>985723</v>
      </c>
      <c r="AS38" s="33">
        <f t="shared" si="34"/>
        <v>985723</v>
      </c>
      <c r="AT38" s="32">
        <f t="shared" si="34"/>
        <v>0</v>
      </c>
      <c r="AU38" s="32">
        <f t="shared" si="34"/>
        <v>0</v>
      </c>
      <c r="AV38" s="32">
        <f t="shared" si="34"/>
        <v>0</v>
      </c>
      <c r="AW38" s="32">
        <f t="shared" si="34"/>
        <v>0</v>
      </c>
      <c r="AX38" s="33">
        <f t="shared" si="34"/>
        <v>985723</v>
      </c>
      <c r="AY38" s="33">
        <f t="shared" si="34"/>
        <v>985723</v>
      </c>
      <c r="AZ38" s="32">
        <f t="shared" si="34"/>
        <v>0</v>
      </c>
      <c r="BA38" s="32">
        <f t="shared" si="34"/>
        <v>13397</v>
      </c>
      <c r="BB38" s="32">
        <f t="shared" si="34"/>
        <v>0</v>
      </c>
      <c r="BC38" s="32">
        <f t="shared" si="34"/>
        <v>0</v>
      </c>
      <c r="BD38" s="33">
        <f t="shared" si="34"/>
        <v>999120</v>
      </c>
      <c r="BE38" s="33">
        <f t="shared" si="34"/>
        <v>999120</v>
      </c>
      <c r="BF38" s="32">
        <f t="shared" si="34"/>
        <v>0</v>
      </c>
      <c r="BG38" s="33">
        <f t="shared" si="34"/>
        <v>0</v>
      </c>
      <c r="BH38" s="32">
        <f t="shared" si="34"/>
        <v>0</v>
      </c>
      <c r="BI38" s="33">
        <f t="shared" si="34"/>
        <v>0</v>
      </c>
      <c r="BJ38" s="33">
        <f t="shared" si="34"/>
        <v>999120</v>
      </c>
      <c r="BK38" s="33">
        <f t="shared" si="34"/>
        <v>999120</v>
      </c>
      <c r="BL38" s="33">
        <f t="shared" si="34"/>
        <v>0</v>
      </c>
      <c r="BM38" s="33">
        <f t="shared" si="34"/>
        <v>-2366</v>
      </c>
      <c r="BN38" s="33">
        <f t="shared" si="34"/>
        <v>0</v>
      </c>
      <c r="BO38" s="33">
        <f t="shared" si="34"/>
        <v>0</v>
      </c>
      <c r="BP38" s="33">
        <f t="shared" si="34"/>
        <v>996754</v>
      </c>
      <c r="BQ38" s="33">
        <f t="shared" si="34"/>
        <v>996754</v>
      </c>
      <c r="BR38" s="55">
        <f t="shared" si="34"/>
        <v>996753</v>
      </c>
      <c r="BS38" s="56">
        <f t="shared" si="34"/>
        <v>996753</v>
      </c>
      <c r="BT38" s="68">
        <f t="shared" si="1"/>
        <v>99.99989967434291</v>
      </c>
      <c r="BU38" s="69">
        <f t="shared" si="1"/>
        <v>99.99989967434291</v>
      </c>
    </row>
    <row r="39" spans="1:73" ht="45" customHeight="1">
      <c r="A39" s="5"/>
      <c r="B39" s="29" t="s">
        <v>17</v>
      </c>
      <c r="C39" s="31" t="s">
        <v>89</v>
      </c>
      <c r="D39" s="30" t="s">
        <v>109</v>
      </c>
      <c r="E39" s="31" t="s">
        <v>10</v>
      </c>
      <c r="F39" s="34" t="s">
        <v>91</v>
      </c>
      <c r="G39" s="31" t="s">
        <v>18</v>
      </c>
      <c r="H39" s="32"/>
      <c r="I39" s="32"/>
      <c r="J39" s="32"/>
      <c r="K39" s="32">
        <f>942603+43120</f>
        <v>985723</v>
      </c>
      <c r="L39" s="32"/>
      <c r="M39" s="32"/>
      <c r="N39" s="32">
        <f>M39+L39+K39+J39+H39</f>
        <v>985723</v>
      </c>
      <c r="O39" s="32">
        <f>K39+I39</f>
        <v>985723</v>
      </c>
      <c r="P39" s="32"/>
      <c r="Q39" s="32"/>
      <c r="R39" s="32"/>
      <c r="S39" s="32"/>
      <c r="T39" s="32">
        <f>S39+R39+Q39+P39+N39</f>
        <v>985723</v>
      </c>
      <c r="U39" s="32">
        <f>Q39+O39</f>
        <v>985723</v>
      </c>
      <c r="V39" s="32"/>
      <c r="W39" s="32"/>
      <c r="X39" s="32"/>
      <c r="Y39" s="32"/>
      <c r="Z39" s="32">
        <f>Y39+X39+W39+V39+T39</f>
        <v>985723</v>
      </c>
      <c r="AA39" s="32">
        <f>W39+U39</f>
        <v>985723</v>
      </c>
      <c r="AB39" s="32"/>
      <c r="AC39" s="32"/>
      <c r="AD39" s="32"/>
      <c r="AE39" s="32"/>
      <c r="AF39" s="32">
        <f>AE39+AD39+AC39+AB39+Z39</f>
        <v>985723</v>
      </c>
      <c r="AG39" s="32">
        <f>AC39+AA39</f>
        <v>985723</v>
      </c>
      <c r="AH39" s="32"/>
      <c r="AI39" s="32"/>
      <c r="AJ39" s="32"/>
      <c r="AK39" s="32"/>
      <c r="AL39" s="32">
        <f>AK39+AJ39+AI39+AH39+AF39</f>
        <v>985723</v>
      </c>
      <c r="AM39" s="32">
        <f>AI39+AG39</f>
        <v>985723</v>
      </c>
      <c r="AN39" s="33"/>
      <c r="AO39" s="33"/>
      <c r="AP39" s="33"/>
      <c r="AQ39" s="32"/>
      <c r="AR39" s="33">
        <f>AQ39+AP39+AO39+AN39+AL39</f>
        <v>985723</v>
      </c>
      <c r="AS39" s="33">
        <f>AO39+AM39</f>
        <v>985723</v>
      </c>
      <c r="AT39" s="32"/>
      <c r="AU39" s="32"/>
      <c r="AV39" s="32"/>
      <c r="AW39" s="32"/>
      <c r="AX39" s="33">
        <f>AW39+AV39+AU39+AT39+AR39</f>
        <v>985723</v>
      </c>
      <c r="AY39" s="33">
        <f>AU39+AS39</f>
        <v>985723</v>
      </c>
      <c r="AZ39" s="32"/>
      <c r="BA39" s="32">
        <v>13397</v>
      </c>
      <c r="BB39" s="32"/>
      <c r="BC39" s="32"/>
      <c r="BD39" s="33">
        <f>BC39+BB39+BA39+AZ39+AX39</f>
        <v>999120</v>
      </c>
      <c r="BE39" s="33">
        <f>BA39+AY39</f>
        <v>999120</v>
      </c>
      <c r="BF39" s="32"/>
      <c r="BG39" s="33"/>
      <c r="BH39" s="32"/>
      <c r="BI39" s="33"/>
      <c r="BJ39" s="33">
        <f>BI39+BH39+BG39+BF39+BD39</f>
        <v>999120</v>
      </c>
      <c r="BK39" s="33">
        <f>BG39+BE39</f>
        <v>999120</v>
      </c>
      <c r="BL39" s="33"/>
      <c r="BM39" s="33">
        <v>-2366</v>
      </c>
      <c r="BN39" s="33"/>
      <c r="BO39" s="33"/>
      <c r="BP39" s="33">
        <f>BO39+BN39+BM39+BL39+BJ39</f>
        <v>996754</v>
      </c>
      <c r="BQ39" s="33">
        <f>BM39+BK39</f>
        <v>996754</v>
      </c>
      <c r="BR39" s="64">
        <f>956385+40368</f>
        <v>996753</v>
      </c>
      <c r="BS39" s="65">
        <f>BR39</f>
        <v>996753</v>
      </c>
      <c r="BT39" s="68">
        <f t="shared" si="1"/>
        <v>99.99989967434291</v>
      </c>
      <c r="BU39" s="69">
        <f t="shared" si="1"/>
        <v>99.99989967434291</v>
      </c>
    </row>
    <row r="40" spans="1:73" ht="122.25" customHeight="1">
      <c r="A40" s="5"/>
      <c r="B40" s="42" t="s">
        <v>127</v>
      </c>
      <c r="C40" s="31" t="s">
        <v>89</v>
      </c>
      <c r="D40" s="30" t="s">
        <v>109</v>
      </c>
      <c r="E40" s="31" t="s">
        <v>10</v>
      </c>
      <c r="F40" s="34" t="s">
        <v>126</v>
      </c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>
        <f aca="true" t="shared" si="35" ref="V40:BS40">V41</f>
        <v>0</v>
      </c>
      <c r="W40" s="32">
        <f t="shared" si="35"/>
        <v>33342</v>
      </c>
      <c r="X40" s="32">
        <f t="shared" si="35"/>
        <v>0</v>
      </c>
      <c r="Y40" s="32">
        <f t="shared" si="35"/>
        <v>0</v>
      </c>
      <c r="Z40" s="32">
        <f t="shared" si="35"/>
        <v>33342</v>
      </c>
      <c r="AA40" s="32">
        <f t="shared" si="35"/>
        <v>33342</v>
      </c>
      <c r="AB40" s="32">
        <f t="shared" si="35"/>
        <v>0</v>
      </c>
      <c r="AC40" s="32">
        <f t="shared" si="35"/>
        <v>0</v>
      </c>
      <c r="AD40" s="32">
        <f t="shared" si="35"/>
        <v>0</v>
      </c>
      <c r="AE40" s="32">
        <f t="shared" si="35"/>
        <v>0</v>
      </c>
      <c r="AF40" s="32">
        <f t="shared" si="35"/>
        <v>33342</v>
      </c>
      <c r="AG40" s="32">
        <f t="shared" si="35"/>
        <v>33342</v>
      </c>
      <c r="AH40" s="32">
        <f t="shared" si="35"/>
        <v>0</v>
      </c>
      <c r="AI40" s="32">
        <f t="shared" si="35"/>
        <v>0</v>
      </c>
      <c r="AJ40" s="32">
        <f t="shared" si="35"/>
        <v>0</v>
      </c>
      <c r="AK40" s="32">
        <f t="shared" si="35"/>
        <v>0</v>
      </c>
      <c r="AL40" s="32">
        <f t="shared" si="35"/>
        <v>33342</v>
      </c>
      <c r="AM40" s="32">
        <f t="shared" si="35"/>
        <v>33342</v>
      </c>
      <c r="AN40" s="33">
        <f t="shared" si="35"/>
        <v>0</v>
      </c>
      <c r="AO40" s="33">
        <f t="shared" si="35"/>
        <v>0</v>
      </c>
      <c r="AP40" s="33">
        <f t="shared" si="35"/>
        <v>0</v>
      </c>
      <c r="AQ40" s="32">
        <f t="shared" si="35"/>
        <v>0</v>
      </c>
      <c r="AR40" s="33">
        <f t="shared" si="35"/>
        <v>33342</v>
      </c>
      <c r="AS40" s="33">
        <f t="shared" si="35"/>
        <v>33342</v>
      </c>
      <c r="AT40" s="32">
        <f t="shared" si="35"/>
        <v>0</v>
      </c>
      <c r="AU40" s="32">
        <f t="shared" si="35"/>
        <v>0</v>
      </c>
      <c r="AV40" s="32">
        <f t="shared" si="35"/>
        <v>0</v>
      </c>
      <c r="AW40" s="32">
        <f t="shared" si="35"/>
        <v>0</v>
      </c>
      <c r="AX40" s="33">
        <f t="shared" si="35"/>
        <v>33342</v>
      </c>
      <c r="AY40" s="33">
        <f t="shared" si="35"/>
        <v>33342</v>
      </c>
      <c r="AZ40" s="32">
        <f t="shared" si="35"/>
        <v>0</v>
      </c>
      <c r="BA40" s="32">
        <f t="shared" si="35"/>
        <v>0</v>
      </c>
      <c r="BB40" s="32">
        <f t="shared" si="35"/>
        <v>0</v>
      </c>
      <c r="BC40" s="32">
        <f t="shared" si="35"/>
        <v>0</v>
      </c>
      <c r="BD40" s="33">
        <f t="shared" si="35"/>
        <v>33342</v>
      </c>
      <c r="BE40" s="33">
        <f t="shared" si="35"/>
        <v>33342</v>
      </c>
      <c r="BF40" s="32">
        <f t="shared" si="35"/>
        <v>0</v>
      </c>
      <c r="BG40" s="33">
        <f t="shared" si="35"/>
        <v>0</v>
      </c>
      <c r="BH40" s="32">
        <f t="shared" si="35"/>
        <v>0</v>
      </c>
      <c r="BI40" s="33">
        <f t="shared" si="35"/>
        <v>0</v>
      </c>
      <c r="BJ40" s="33">
        <f t="shared" si="35"/>
        <v>33342</v>
      </c>
      <c r="BK40" s="33">
        <f t="shared" si="35"/>
        <v>33342</v>
      </c>
      <c r="BL40" s="33">
        <f t="shared" si="35"/>
        <v>0</v>
      </c>
      <c r="BM40" s="33">
        <f t="shared" si="35"/>
        <v>0</v>
      </c>
      <c r="BN40" s="33">
        <f t="shared" si="35"/>
        <v>0</v>
      </c>
      <c r="BO40" s="33">
        <f t="shared" si="35"/>
        <v>0</v>
      </c>
      <c r="BP40" s="33">
        <f t="shared" si="35"/>
        <v>33342</v>
      </c>
      <c r="BQ40" s="33">
        <f t="shared" si="35"/>
        <v>33342</v>
      </c>
      <c r="BR40" s="55">
        <f t="shared" si="35"/>
        <v>33342</v>
      </c>
      <c r="BS40" s="56">
        <f t="shared" si="35"/>
        <v>33342</v>
      </c>
      <c r="BT40" s="68">
        <f t="shared" si="1"/>
        <v>100</v>
      </c>
      <c r="BU40" s="69">
        <f t="shared" si="1"/>
        <v>100</v>
      </c>
    </row>
    <row r="41" spans="1:73" ht="39" customHeight="1">
      <c r="A41" s="5"/>
      <c r="B41" s="29" t="s">
        <v>17</v>
      </c>
      <c r="C41" s="31" t="s">
        <v>89</v>
      </c>
      <c r="D41" s="30" t="s">
        <v>109</v>
      </c>
      <c r="E41" s="31" t="s">
        <v>10</v>
      </c>
      <c r="F41" s="34" t="s">
        <v>126</v>
      </c>
      <c r="G41" s="31" t="s">
        <v>18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>
        <f>1500+31842</f>
        <v>33342</v>
      </c>
      <c r="X41" s="32"/>
      <c r="Y41" s="32"/>
      <c r="Z41" s="32">
        <f>Y41+X41+W41+V41+T41</f>
        <v>33342</v>
      </c>
      <c r="AA41" s="32">
        <f>W41+U41</f>
        <v>33342</v>
      </c>
      <c r="AB41" s="32"/>
      <c r="AC41" s="32"/>
      <c r="AD41" s="32"/>
      <c r="AE41" s="32"/>
      <c r="AF41" s="32">
        <f>AE41+AD41+AC41+AB41+Z41</f>
        <v>33342</v>
      </c>
      <c r="AG41" s="32">
        <f>AC41+AA41</f>
        <v>33342</v>
      </c>
      <c r="AH41" s="32"/>
      <c r="AI41" s="32"/>
      <c r="AJ41" s="32"/>
      <c r="AK41" s="32"/>
      <c r="AL41" s="32">
        <f>AK41+AJ41+AI41+AH41+AF41</f>
        <v>33342</v>
      </c>
      <c r="AM41" s="32">
        <f>AI41+AG41</f>
        <v>33342</v>
      </c>
      <c r="AN41" s="33"/>
      <c r="AO41" s="33"/>
      <c r="AP41" s="33"/>
      <c r="AQ41" s="32"/>
      <c r="AR41" s="33">
        <f>AQ41+AP41+AO41+AN41+AL41</f>
        <v>33342</v>
      </c>
      <c r="AS41" s="33">
        <f>AO41+AM41</f>
        <v>33342</v>
      </c>
      <c r="AT41" s="32"/>
      <c r="AU41" s="32"/>
      <c r="AV41" s="32"/>
      <c r="AW41" s="32"/>
      <c r="AX41" s="33">
        <f>AW41+AV41+AU41+AT41+AR41</f>
        <v>33342</v>
      </c>
      <c r="AY41" s="33">
        <f>AU41+AS41</f>
        <v>33342</v>
      </c>
      <c r="AZ41" s="32"/>
      <c r="BA41" s="32"/>
      <c r="BB41" s="32"/>
      <c r="BC41" s="32"/>
      <c r="BD41" s="33">
        <f>BC41+BB41+BA41+AZ41+AX41</f>
        <v>33342</v>
      </c>
      <c r="BE41" s="33">
        <f>BA41+AY41</f>
        <v>33342</v>
      </c>
      <c r="BF41" s="32"/>
      <c r="BG41" s="33"/>
      <c r="BH41" s="32"/>
      <c r="BI41" s="33"/>
      <c r="BJ41" s="33">
        <f>BI41+BH41+BG41+BF41+BD41</f>
        <v>33342</v>
      </c>
      <c r="BK41" s="33">
        <f>BG41+BE41</f>
        <v>33342</v>
      </c>
      <c r="BL41" s="33"/>
      <c r="BM41" s="33"/>
      <c r="BN41" s="33"/>
      <c r="BO41" s="33"/>
      <c r="BP41" s="33">
        <f>BO41+BN41+BM41+BL41+BJ41</f>
        <v>33342</v>
      </c>
      <c r="BQ41" s="33">
        <f>BM41+BK41</f>
        <v>33342</v>
      </c>
      <c r="BR41" s="57">
        <f>31842+1500</f>
        <v>33342</v>
      </c>
      <c r="BS41" s="58">
        <f>BR41</f>
        <v>33342</v>
      </c>
      <c r="BT41" s="68">
        <f t="shared" si="1"/>
        <v>100</v>
      </c>
      <c r="BU41" s="69">
        <f t="shared" si="1"/>
        <v>100</v>
      </c>
    </row>
    <row r="42" spans="1:73" ht="135" customHeight="1">
      <c r="A42" s="5"/>
      <c r="B42" s="29" t="s">
        <v>164</v>
      </c>
      <c r="C42" s="31" t="s">
        <v>89</v>
      </c>
      <c r="D42" s="30" t="s">
        <v>109</v>
      </c>
      <c r="E42" s="31" t="s">
        <v>10</v>
      </c>
      <c r="F42" s="34" t="s">
        <v>159</v>
      </c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3"/>
      <c r="AP42" s="33"/>
      <c r="AQ42" s="32"/>
      <c r="AR42" s="33"/>
      <c r="AS42" s="33"/>
      <c r="AT42" s="32"/>
      <c r="AU42" s="32"/>
      <c r="AV42" s="32"/>
      <c r="AW42" s="32"/>
      <c r="AX42" s="33"/>
      <c r="AY42" s="33"/>
      <c r="AZ42" s="32"/>
      <c r="BA42" s="32"/>
      <c r="BB42" s="32"/>
      <c r="BC42" s="32"/>
      <c r="BD42" s="33"/>
      <c r="BE42" s="33"/>
      <c r="BF42" s="32"/>
      <c r="BG42" s="33"/>
      <c r="BH42" s="32"/>
      <c r="BI42" s="33"/>
      <c r="BJ42" s="33"/>
      <c r="BK42" s="33"/>
      <c r="BL42" s="33">
        <f aca="true" t="shared" si="36" ref="BL42:BS42">BL43</f>
        <v>0</v>
      </c>
      <c r="BM42" s="33">
        <f t="shared" si="36"/>
        <v>48372</v>
      </c>
      <c r="BN42" s="33">
        <f t="shared" si="36"/>
        <v>0</v>
      </c>
      <c r="BO42" s="33">
        <f t="shared" si="36"/>
        <v>0</v>
      </c>
      <c r="BP42" s="33">
        <f t="shared" si="36"/>
        <v>48372</v>
      </c>
      <c r="BQ42" s="33">
        <f t="shared" si="36"/>
        <v>48372</v>
      </c>
      <c r="BR42" s="55">
        <f t="shared" si="36"/>
        <v>41249</v>
      </c>
      <c r="BS42" s="56">
        <f t="shared" si="36"/>
        <v>41249</v>
      </c>
      <c r="BT42" s="68">
        <f t="shared" si="1"/>
        <v>85.27453898949805</v>
      </c>
      <c r="BU42" s="69">
        <f t="shared" si="1"/>
        <v>85.27453898949805</v>
      </c>
    </row>
    <row r="43" spans="1:73" ht="39" customHeight="1">
      <c r="A43" s="5"/>
      <c r="B43" s="29" t="s">
        <v>17</v>
      </c>
      <c r="C43" s="31" t="s">
        <v>89</v>
      </c>
      <c r="D43" s="30" t="s">
        <v>109</v>
      </c>
      <c r="E43" s="31" t="s">
        <v>10</v>
      </c>
      <c r="F43" s="34" t="s">
        <v>159</v>
      </c>
      <c r="G43" s="31" t="s">
        <v>18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  <c r="AO43" s="33"/>
      <c r="AP43" s="33"/>
      <c r="AQ43" s="32"/>
      <c r="AR43" s="33"/>
      <c r="AS43" s="33"/>
      <c r="AT43" s="32"/>
      <c r="AU43" s="32"/>
      <c r="AV43" s="32"/>
      <c r="AW43" s="32"/>
      <c r="AX43" s="33"/>
      <c r="AY43" s="33"/>
      <c r="AZ43" s="32"/>
      <c r="BA43" s="32"/>
      <c r="BB43" s="32"/>
      <c r="BC43" s="32"/>
      <c r="BD43" s="33"/>
      <c r="BE43" s="33"/>
      <c r="BF43" s="32"/>
      <c r="BG43" s="33"/>
      <c r="BH43" s="32"/>
      <c r="BI43" s="33"/>
      <c r="BJ43" s="33"/>
      <c r="BK43" s="33"/>
      <c r="BL43" s="33"/>
      <c r="BM43" s="33">
        <v>48372</v>
      </c>
      <c r="BN43" s="33"/>
      <c r="BO43" s="33"/>
      <c r="BP43" s="33">
        <f>BO43+BN43+BM43+BL43+BJ43</f>
        <v>48372</v>
      </c>
      <c r="BQ43" s="33">
        <f>BM43+BK43</f>
        <v>48372</v>
      </c>
      <c r="BR43" s="57">
        <f>39531+1718</f>
        <v>41249</v>
      </c>
      <c r="BS43" s="58">
        <f>BR43</f>
        <v>41249</v>
      </c>
      <c r="BT43" s="68">
        <f t="shared" si="1"/>
        <v>85.27453898949805</v>
      </c>
      <c r="BU43" s="69">
        <f t="shared" si="1"/>
        <v>85.27453898949805</v>
      </c>
    </row>
    <row r="44" spans="1:73" ht="39" customHeight="1">
      <c r="A44" s="5"/>
      <c r="B44" s="37" t="s">
        <v>134</v>
      </c>
      <c r="C44" s="31" t="s">
        <v>89</v>
      </c>
      <c r="D44" s="30" t="s">
        <v>109</v>
      </c>
      <c r="E44" s="31" t="s">
        <v>10</v>
      </c>
      <c r="F44" s="34" t="s">
        <v>132</v>
      </c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>
        <f>AN45</f>
        <v>0</v>
      </c>
      <c r="AO44" s="33">
        <f aca="true" t="shared" si="37" ref="AO44:AW45">AO45</f>
        <v>45436</v>
      </c>
      <c r="AP44" s="33">
        <f t="shared" si="37"/>
        <v>0</v>
      </c>
      <c r="AQ44" s="32">
        <f t="shared" si="37"/>
        <v>0</v>
      </c>
      <c r="AR44" s="33">
        <f t="shared" si="37"/>
        <v>45436</v>
      </c>
      <c r="AS44" s="33">
        <f t="shared" si="37"/>
        <v>45436</v>
      </c>
      <c r="AT44" s="32">
        <f t="shared" si="37"/>
        <v>0</v>
      </c>
      <c r="AU44" s="32">
        <f t="shared" si="37"/>
        <v>0</v>
      </c>
      <c r="AV44" s="32">
        <f t="shared" si="37"/>
        <v>0</v>
      </c>
      <c r="AW44" s="32">
        <f t="shared" si="37"/>
        <v>0</v>
      </c>
      <c r="AX44" s="33">
        <f>AX45</f>
        <v>45436</v>
      </c>
      <c r="AY44" s="33">
        <f>AY45</f>
        <v>45436</v>
      </c>
      <c r="AZ44" s="32">
        <f aca="true" t="shared" si="38" ref="AZ44:BC45">AZ45</f>
        <v>0</v>
      </c>
      <c r="BA44" s="32">
        <f t="shared" si="38"/>
        <v>0</v>
      </c>
      <c r="BB44" s="32">
        <f t="shared" si="38"/>
        <v>0</v>
      </c>
      <c r="BC44" s="32">
        <f t="shared" si="38"/>
        <v>0</v>
      </c>
      <c r="BD44" s="33">
        <f>BD45</f>
        <v>45436</v>
      </c>
      <c r="BE44" s="33">
        <f>BE45</f>
        <v>45436</v>
      </c>
      <c r="BF44" s="32">
        <f aca="true" t="shared" si="39" ref="BF44:BI45">BF45</f>
        <v>0</v>
      </c>
      <c r="BG44" s="33">
        <f t="shared" si="39"/>
        <v>0</v>
      </c>
      <c r="BH44" s="32">
        <f t="shared" si="39"/>
        <v>0</v>
      </c>
      <c r="BI44" s="33">
        <f t="shared" si="39"/>
        <v>0</v>
      </c>
      <c r="BJ44" s="33">
        <f>BJ45</f>
        <v>45436</v>
      </c>
      <c r="BK44" s="33">
        <f>BK45</f>
        <v>45436</v>
      </c>
      <c r="BL44" s="33">
        <f aca="true" t="shared" si="40" ref="BL44:BS45">BL45</f>
        <v>0</v>
      </c>
      <c r="BM44" s="33">
        <f t="shared" si="40"/>
        <v>0</v>
      </c>
      <c r="BN44" s="33">
        <f t="shared" si="40"/>
        <v>0</v>
      </c>
      <c r="BO44" s="33">
        <f t="shared" si="40"/>
        <v>0</v>
      </c>
      <c r="BP44" s="33">
        <f t="shared" si="40"/>
        <v>45436</v>
      </c>
      <c r="BQ44" s="33">
        <f t="shared" si="40"/>
        <v>45436</v>
      </c>
      <c r="BR44" s="55">
        <f t="shared" si="40"/>
        <v>45436</v>
      </c>
      <c r="BS44" s="56">
        <f t="shared" si="40"/>
        <v>45436</v>
      </c>
      <c r="BT44" s="68">
        <f t="shared" si="1"/>
        <v>100</v>
      </c>
      <c r="BU44" s="69">
        <f t="shared" si="1"/>
        <v>100</v>
      </c>
    </row>
    <row r="45" spans="1:73" ht="186" customHeight="1">
      <c r="A45" s="5"/>
      <c r="B45" s="37" t="s">
        <v>136</v>
      </c>
      <c r="C45" s="31" t="s">
        <v>89</v>
      </c>
      <c r="D45" s="30" t="s">
        <v>109</v>
      </c>
      <c r="E45" s="31" t="s">
        <v>10</v>
      </c>
      <c r="F45" s="34" t="s">
        <v>133</v>
      </c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>
        <f>AN46</f>
        <v>0</v>
      </c>
      <c r="AO45" s="33">
        <f t="shared" si="37"/>
        <v>45436</v>
      </c>
      <c r="AP45" s="33">
        <f t="shared" si="37"/>
        <v>0</v>
      </c>
      <c r="AQ45" s="32">
        <f t="shared" si="37"/>
        <v>0</v>
      </c>
      <c r="AR45" s="33">
        <f t="shared" si="37"/>
        <v>45436</v>
      </c>
      <c r="AS45" s="33">
        <f t="shared" si="37"/>
        <v>45436</v>
      </c>
      <c r="AT45" s="32">
        <f t="shared" si="37"/>
        <v>0</v>
      </c>
      <c r="AU45" s="32">
        <f t="shared" si="37"/>
        <v>0</v>
      </c>
      <c r="AV45" s="32">
        <f t="shared" si="37"/>
        <v>0</v>
      </c>
      <c r="AW45" s="32">
        <f t="shared" si="37"/>
        <v>0</v>
      </c>
      <c r="AX45" s="33">
        <f>AX46</f>
        <v>45436</v>
      </c>
      <c r="AY45" s="33">
        <f>AY46</f>
        <v>45436</v>
      </c>
      <c r="AZ45" s="32">
        <f t="shared" si="38"/>
        <v>0</v>
      </c>
      <c r="BA45" s="32">
        <f t="shared" si="38"/>
        <v>0</v>
      </c>
      <c r="BB45" s="32">
        <f t="shared" si="38"/>
        <v>0</v>
      </c>
      <c r="BC45" s="32">
        <f t="shared" si="38"/>
        <v>0</v>
      </c>
      <c r="BD45" s="33">
        <f>BD46</f>
        <v>45436</v>
      </c>
      <c r="BE45" s="33">
        <f>BE46</f>
        <v>45436</v>
      </c>
      <c r="BF45" s="32">
        <f t="shared" si="39"/>
        <v>0</v>
      </c>
      <c r="BG45" s="33">
        <f t="shared" si="39"/>
        <v>0</v>
      </c>
      <c r="BH45" s="32">
        <f t="shared" si="39"/>
        <v>0</v>
      </c>
      <c r="BI45" s="33">
        <f t="shared" si="39"/>
        <v>0</v>
      </c>
      <c r="BJ45" s="33">
        <f>BJ46</f>
        <v>45436</v>
      </c>
      <c r="BK45" s="33">
        <f>BK46</f>
        <v>45436</v>
      </c>
      <c r="BL45" s="33">
        <f t="shared" si="40"/>
        <v>0</v>
      </c>
      <c r="BM45" s="33">
        <f t="shared" si="40"/>
        <v>0</v>
      </c>
      <c r="BN45" s="33">
        <f t="shared" si="40"/>
        <v>0</v>
      </c>
      <c r="BO45" s="33">
        <f t="shared" si="40"/>
        <v>0</v>
      </c>
      <c r="BP45" s="33">
        <f t="shared" si="40"/>
        <v>45436</v>
      </c>
      <c r="BQ45" s="33">
        <f t="shared" si="40"/>
        <v>45436</v>
      </c>
      <c r="BR45" s="55">
        <f t="shared" si="40"/>
        <v>45436</v>
      </c>
      <c r="BS45" s="56">
        <f t="shared" si="40"/>
        <v>45436</v>
      </c>
      <c r="BT45" s="68">
        <f t="shared" si="1"/>
        <v>100</v>
      </c>
      <c r="BU45" s="69">
        <f t="shared" si="1"/>
        <v>100</v>
      </c>
    </row>
    <row r="46" spans="1:73" ht="39" customHeight="1">
      <c r="A46" s="5"/>
      <c r="B46" s="29" t="s">
        <v>19</v>
      </c>
      <c r="C46" s="31" t="s">
        <v>89</v>
      </c>
      <c r="D46" s="30" t="s">
        <v>109</v>
      </c>
      <c r="E46" s="31" t="s">
        <v>10</v>
      </c>
      <c r="F46" s="34" t="s">
        <v>133</v>
      </c>
      <c r="G46" s="31" t="s">
        <v>20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3">
        <v>45436</v>
      </c>
      <c r="AP46" s="33"/>
      <c r="AQ46" s="32"/>
      <c r="AR46" s="33">
        <f>AQ46+AP46+AO46+AN46+AL46</f>
        <v>45436</v>
      </c>
      <c r="AS46" s="33">
        <f>AO46+AM46</f>
        <v>45436</v>
      </c>
      <c r="AT46" s="32"/>
      <c r="AU46" s="32"/>
      <c r="AV46" s="32"/>
      <c r="AW46" s="32"/>
      <c r="AX46" s="33">
        <f>AW46+AV46+AU46+AT46+AR46</f>
        <v>45436</v>
      </c>
      <c r="AY46" s="33">
        <f>AU46+AS46</f>
        <v>45436</v>
      </c>
      <c r="AZ46" s="32"/>
      <c r="BA46" s="32"/>
      <c r="BB46" s="32"/>
      <c r="BC46" s="32"/>
      <c r="BD46" s="33">
        <f>BC46+BB46+BA46+AZ46+AX46</f>
        <v>45436</v>
      </c>
      <c r="BE46" s="33">
        <f>BA46+AY46</f>
        <v>45436</v>
      </c>
      <c r="BF46" s="32"/>
      <c r="BG46" s="33"/>
      <c r="BH46" s="32"/>
      <c r="BI46" s="33"/>
      <c r="BJ46" s="33">
        <f>BI46+BH46+BG46+BF46+BD46</f>
        <v>45436</v>
      </c>
      <c r="BK46" s="33">
        <f>BG46+BE46</f>
        <v>45436</v>
      </c>
      <c r="BL46" s="33"/>
      <c r="BM46" s="33"/>
      <c r="BN46" s="33"/>
      <c r="BO46" s="33"/>
      <c r="BP46" s="33">
        <f>BO46+BN46+BM46+BL46+BJ46</f>
        <v>45436</v>
      </c>
      <c r="BQ46" s="33">
        <f>BM46+BK46</f>
        <v>45436</v>
      </c>
      <c r="BR46" s="57">
        <v>45436</v>
      </c>
      <c r="BS46" s="58">
        <f>BR46</f>
        <v>45436</v>
      </c>
      <c r="BT46" s="68">
        <f t="shared" si="1"/>
        <v>100</v>
      </c>
      <c r="BU46" s="69">
        <f t="shared" si="1"/>
        <v>100</v>
      </c>
    </row>
    <row r="47" spans="1:73" ht="16.5">
      <c r="A47" s="5"/>
      <c r="B47" s="29" t="s">
        <v>14</v>
      </c>
      <c r="C47" s="31">
        <f>C24</f>
        <v>913</v>
      </c>
      <c r="D47" s="30" t="s">
        <v>109</v>
      </c>
      <c r="E47" s="31" t="s">
        <v>10</v>
      </c>
      <c r="F47" s="34" t="s">
        <v>15</v>
      </c>
      <c r="G47" s="31"/>
      <c r="H47" s="35">
        <f>H48+H51</f>
        <v>129819</v>
      </c>
      <c r="I47" s="35">
        <f aca="true" t="shared" si="41" ref="I47:BQ47">I48+I51</f>
        <v>0</v>
      </c>
      <c r="J47" s="35">
        <f t="shared" si="41"/>
        <v>0</v>
      </c>
      <c r="K47" s="35">
        <f t="shared" si="41"/>
        <v>0</v>
      </c>
      <c r="L47" s="35">
        <f t="shared" si="41"/>
        <v>68007</v>
      </c>
      <c r="M47" s="35">
        <f t="shared" si="41"/>
        <v>0</v>
      </c>
      <c r="N47" s="35">
        <f t="shared" si="41"/>
        <v>197826</v>
      </c>
      <c r="O47" s="35">
        <f t="shared" si="41"/>
        <v>0</v>
      </c>
      <c r="P47" s="35">
        <f t="shared" si="41"/>
        <v>0</v>
      </c>
      <c r="Q47" s="35">
        <f t="shared" si="41"/>
        <v>0</v>
      </c>
      <c r="R47" s="35">
        <f t="shared" si="41"/>
        <v>0</v>
      </c>
      <c r="S47" s="35">
        <f t="shared" si="41"/>
        <v>0</v>
      </c>
      <c r="T47" s="35">
        <f t="shared" si="41"/>
        <v>197826</v>
      </c>
      <c r="U47" s="35">
        <f t="shared" si="41"/>
        <v>0</v>
      </c>
      <c r="V47" s="35">
        <f t="shared" si="41"/>
        <v>56116</v>
      </c>
      <c r="W47" s="35">
        <f t="shared" si="41"/>
        <v>0</v>
      </c>
      <c r="X47" s="35">
        <f t="shared" si="41"/>
        <v>0</v>
      </c>
      <c r="Y47" s="35">
        <f t="shared" si="41"/>
        <v>0</v>
      </c>
      <c r="Z47" s="35">
        <f t="shared" si="41"/>
        <v>253942</v>
      </c>
      <c r="AA47" s="35">
        <f t="shared" si="41"/>
        <v>0</v>
      </c>
      <c r="AB47" s="35">
        <f t="shared" si="41"/>
        <v>0</v>
      </c>
      <c r="AC47" s="35">
        <f t="shared" si="41"/>
        <v>0</v>
      </c>
      <c r="AD47" s="35">
        <f t="shared" si="41"/>
        <v>0</v>
      </c>
      <c r="AE47" s="35">
        <f t="shared" si="41"/>
        <v>0</v>
      </c>
      <c r="AF47" s="35">
        <f t="shared" si="41"/>
        <v>253942</v>
      </c>
      <c r="AG47" s="35">
        <f t="shared" si="41"/>
        <v>0</v>
      </c>
      <c r="AH47" s="35">
        <f t="shared" si="41"/>
        <v>0</v>
      </c>
      <c r="AI47" s="35">
        <f t="shared" si="41"/>
        <v>0</v>
      </c>
      <c r="AJ47" s="35">
        <f t="shared" si="41"/>
        <v>0</v>
      </c>
      <c r="AK47" s="35">
        <f t="shared" si="41"/>
        <v>0</v>
      </c>
      <c r="AL47" s="35">
        <f t="shared" si="41"/>
        <v>253942</v>
      </c>
      <c r="AM47" s="35">
        <f t="shared" si="41"/>
        <v>0</v>
      </c>
      <c r="AN47" s="36">
        <f t="shared" si="41"/>
        <v>70</v>
      </c>
      <c r="AO47" s="36">
        <f t="shared" si="41"/>
        <v>0</v>
      </c>
      <c r="AP47" s="36">
        <f t="shared" si="41"/>
        <v>67587</v>
      </c>
      <c r="AQ47" s="35">
        <f t="shared" si="41"/>
        <v>0</v>
      </c>
      <c r="AR47" s="36">
        <f t="shared" si="41"/>
        <v>321599</v>
      </c>
      <c r="AS47" s="36">
        <f t="shared" si="41"/>
        <v>0</v>
      </c>
      <c r="AT47" s="35">
        <f t="shared" si="41"/>
        <v>0</v>
      </c>
      <c r="AU47" s="35">
        <f t="shared" si="41"/>
        <v>0</v>
      </c>
      <c r="AV47" s="35">
        <f t="shared" si="41"/>
        <v>0</v>
      </c>
      <c r="AW47" s="35">
        <f t="shared" si="41"/>
        <v>0</v>
      </c>
      <c r="AX47" s="36">
        <f t="shared" si="41"/>
        <v>321599</v>
      </c>
      <c r="AY47" s="36">
        <f t="shared" si="41"/>
        <v>0</v>
      </c>
      <c r="AZ47" s="35">
        <f t="shared" si="41"/>
        <v>20</v>
      </c>
      <c r="BA47" s="35">
        <f t="shared" si="41"/>
        <v>0</v>
      </c>
      <c r="BB47" s="35">
        <f t="shared" si="41"/>
        <v>0</v>
      </c>
      <c r="BC47" s="35">
        <f t="shared" si="41"/>
        <v>0</v>
      </c>
      <c r="BD47" s="36">
        <f t="shared" si="41"/>
        <v>321619</v>
      </c>
      <c r="BE47" s="36">
        <f t="shared" si="41"/>
        <v>0</v>
      </c>
      <c r="BF47" s="35">
        <f t="shared" si="41"/>
        <v>0</v>
      </c>
      <c r="BG47" s="36">
        <f t="shared" si="41"/>
        <v>0</v>
      </c>
      <c r="BH47" s="35">
        <f t="shared" si="41"/>
        <v>0</v>
      </c>
      <c r="BI47" s="36">
        <f t="shared" si="41"/>
        <v>0</v>
      </c>
      <c r="BJ47" s="36">
        <f t="shared" si="41"/>
        <v>321619</v>
      </c>
      <c r="BK47" s="36">
        <f t="shared" si="41"/>
        <v>0</v>
      </c>
      <c r="BL47" s="36">
        <f t="shared" si="41"/>
        <v>-5</v>
      </c>
      <c r="BM47" s="36">
        <f t="shared" si="41"/>
        <v>0</v>
      </c>
      <c r="BN47" s="36">
        <f t="shared" si="41"/>
        <v>0</v>
      </c>
      <c r="BO47" s="36">
        <f t="shared" si="41"/>
        <v>0</v>
      </c>
      <c r="BP47" s="36">
        <f t="shared" si="41"/>
        <v>321614</v>
      </c>
      <c r="BQ47" s="36">
        <f t="shared" si="41"/>
        <v>0</v>
      </c>
      <c r="BR47" s="61">
        <f>BR48+BR51</f>
        <v>305762</v>
      </c>
      <c r="BS47" s="58">
        <f>BS48+BS51</f>
        <v>0</v>
      </c>
      <c r="BT47" s="68">
        <f t="shared" si="1"/>
        <v>95.07111008849117</v>
      </c>
      <c r="BU47" s="69"/>
    </row>
    <row r="48" spans="1:73" ht="16.5">
      <c r="A48" s="5"/>
      <c r="B48" s="29" t="s">
        <v>34</v>
      </c>
      <c r="C48" s="31">
        <f t="shared" si="7"/>
        <v>913</v>
      </c>
      <c r="D48" s="30" t="s">
        <v>109</v>
      </c>
      <c r="E48" s="31" t="s">
        <v>10</v>
      </c>
      <c r="F48" s="34" t="s">
        <v>35</v>
      </c>
      <c r="G48" s="31"/>
      <c r="H48" s="35">
        <f aca="true" t="shared" si="42" ref="H48:W49">H49</f>
        <v>127998</v>
      </c>
      <c r="I48" s="35">
        <f t="shared" si="42"/>
        <v>0</v>
      </c>
      <c r="J48" s="35">
        <f t="shared" si="42"/>
        <v>0</v>
      </c>
      <c r="K48" s="35">
        <f t="shared" si="42"/>
        <v>0</v>
      </c>
      <c r="L48" s="35">
        <f t="shared" si="42"/>
        <v>68007</v>
      </c>
      <c r="M48" s="35">
        <f t="shared" si="42"/>
        <v>0</v>
      </c>
      <c r="N48" s="35">
        <f t="shared" si="42"/>
        <v>196005</v>
      </c>
      <c r="O48" s="35">
        <f t="shared" si="42"/>
        <v>0</v>
      </c>
      <c r="P48" s="35">
        <f t="shared" si="42"/>
        <v>0</v>
      </c>
      <c r="Q48" s="35">
        <f t="shared" si="42"/>
        <v>0</v>
      </c>
      <c r="R48" s="35">
        <f t="shared" si="42"/>
        <v>0</v>
      </c>
      <c r="S48" s="35">
        <f t="shared" si="42"/>
        <v>0</v>
      </c>
      <c r="T48" s="35">
        <f t="shared" si="42"/>
        <v>196005</v>
      </c>
      <c r="U48" s="35">
        <f t="shared" si="42"/>
        <v>0</v>
      </c>
      <c r="V48" s="35">
        <f t="shared" si="42"/>
        <v>56116</v>
      </c>
      <c r="W48" s="35">
        <f t="shared" si="42"/>
        <v>0</v>
      </c>
      <c r="X48" s="35">
        <f aca="true" t="shared" si="43" ref="V48:AE49">X49</f>
        <v>0</v>
      </c>
      <c r="Y48" s="35">
        <f t="shared" si="43"/>
        <v>0</v>
      </c>
      <c r="Z48" s="35">
        <f t="shared" si="43"/>
        <v>252121</v>
      </c>
      <c r="AA48" s="35">
        <f t="shared" si="43"/>
        <v>0</v>
      </c>
      <c r="AB48" s="35">
        <f t="shared" si="43"/>
        <v>0</v>
      </c>
      <c r="AC48" s="35">
        <f t="shared" si="43"/>
        <v>0</v>
      </c>
      <c r="AD48" s="35">
        <f t="shared" si="43"/>
        <v>0</v>
      </c>
      <c r="AE48" s="35">
        <f t="shared" si="43"/>
        <v>0</v>
      </c>
      <c r="AF48" s="35">
        <f>AF49</f>
        <v>252121</v>
      </c>
      <c r="AG48" s="35">
        <f>AG49</f>
        <v>0</v>
      </c>
      <c r="AH48" s="35">
        <f aca="true" t="shared" si="44" ref="AH48:AK49">AH49</f>
        <v>0</v>
      </c>
      <c r="AI48" s="35">
        <f t="shared" si="44"/>
        <v>0</v>
      </c>
      <c r="AJ48" s="35">
        <f t="shared" si="44"/>
        <v>0</v>
      </c>
      <c r="AK48" s="35">
        <f t="shared" si="44"/>
        <v>0</v>
      </c>
      <c r="AL48" s="35">
        <f>AL49</f>
        <v>252121</v>
      </c>
      <c r="AM48" s="35">
        <f>AM49</f>
        <v>0</v>
      </c>
      <c r="AN48" s="36">
        <f aca="true" t="shared" si="45" ref="AN48:AQ49">AN49</f>
        <v>70</v>
      </c>
      <c r="AO48" s="36">
        <f t="shared" si="45"/>
        <v>0</v>
      </c>
      <c r="AP48" s="36">
        <f t="shared" si="45"/>
        <v>67587</v>
      </c>
      <c r="AQ48" s="35">
        <f t="shared" si="45"/>
        <v>0</v>
      </c>
      <c r="AR48" s="36">
        <f>AR49</f>
        <v>319778</v>
      </c>
      <c r="AS48" s="36">
        <f>AS49</f>
        <v>0</v>
      </c>
      <c r="AT48" s="35">
        <f aca="true" t="shared" si="46" ref="AT48:AW49">AT49</f>
        <v>0</v>
      </c>
      <c r="AU48" s="35">
        <f t="shared" si="46"/>
        <v>0</v>
      </c>
      <c r="AV48" s="35">
        <f t="shared" si="46"/>
        <v>0</v>
      </c>
      <c r="AW48" s="35">
        <f t="shared" si="46"/>
        <v>0</v>
      </c>
      <c r="AX48" s="36">
        <f>AX49</f>
        <v>319778</v>
      </c>
      <c r="AY48" s="36">
        <f>AY49</f>
        <v>0</v>
      </c>
      <c r="AZ48" s="35">
        <f aca="true" t="shared" si="47" ref="AZ48:BC49">AZ49</f>
        <v>0</v>
      </c>
      <c r="BA48" s="35">
        <f t="shared" si="47"/>
        <v>0</v>
      </c>
      <c r="BB48" s="35">
        <f t="shared" si="47"/>
        <v>0</v>
      </c>
      <c r="BC48" s="35">
        <f t="shared" si="47"/>
        <v>0</v>
      </c>
      <c r="BD48" s="36">
        <f>BD49</f>
        <v>319778</v>
      </c>
      <c r="BE48" s="36">
        <f>BE49</f>
        <v>0</v>
      </c>
      <c r="BF48" s="35">
        <f aca="true" t="shared" si="48" ref="BF48:BI49">BF49</f>
        <v>0</v>
      </c>
      <c r="BG48" s="36">
        <f t="shared" si="48"/>
        <v>0</v>
      </c>
      <c r="BH48" s="35">
        <f t="shared" si="48"/>
        <v>0</v>
      </c>
      <c r="BI48" s="36">
        <f t="shared" si="48"/>
        <v>0</v>
      </c>
      <c r="BJ48" s="36">
        <f>BJ49</f>
        <v>319778</v>
      </c>
      <c r="BK48" s="36">
        <f>BK49</f>
        <v>0</v>
      </c>
      <c r="BL48" s="36">
        <f aca="true" t="shared" si="49" ref="BL48:BS49">BL49</f>
        <v>0</v>
      </c>
      <c r="BM48" s="36">
        <f t="shared" si="49"/>
        <v>0</v>
      </c>
      <c r="BN48" s="36">
        <f t="shared" si="49"/>
        <v>0</v>
      </c>
      <c r="BO48" s="36">
        <f t="shared" si="49"/>
        <v>0</v>
      </c>
      <c r="BP48" s="36">
        <f t="shared" si="49"/>
        <v>319778</v>
      </c>
      <c r="BQ48" s="36">
        <f t="shared" si="49"/>
        <v>0</v>
      </c>
      <c r="BR48" s="61">
        <f t="shared" si="49"/>
        <v>304324</v>
      </c>
      <c r="BS48" s="58">
        <f t="shared" si="49"/>
        <v>0</v>
      </c>
      <c r="BT48" s="68">
        <f t="shared" si="1"/>
        <v>95.16727229515476</v>
      </c>
      <c r="BU48" s="69"/>
    </row>
    <row r="49" spans="1:73" ht="66">
      <c r="A49" s="5"/>
      <c r="B49" s="29" t="s">
        <v>85</v>
      </c>
      <c r="C49" s="31">
        <f t="shared" si="7"/>
        <v>913</v>
      </c>
      <c r="D49" s="30" t="s">
        <v>109</v>
      </c>
      <c r="E49" s="31" t="s">
        <v>10</v>
      </c>
      <c r="F49" s="34" t="s">
        <v>43</v>
      </c>
      <c r="G49" s="31"/>
      <c r="H49" s="35">
        <f t="shared" si="42"/>
        <v>127998</v>
      </c>
      <c r="I49" s="35">
        <f t="shared" si="42"/>
        <v>0</v>
      </c>
      <c r="J49" s="35">
        <f t="shared" si="42"/>
        <v>0</v>
      </c>
      <c r="K49" s="35">
        <f t="shared" si="42"/>
        <v>0</v>
      </c>
      <c r="L49" s="35">
        <f t="shared" si="42"/>
        <v>68007</v>
      </c>
      <c r="M49" s="35">
        <f t="shared" si="42"/>
        <v>0</v>
      </c>
      <c r="N49" s="35">
        <f t="shared" si="42"/>
        <v>196005</v>
      </c>
      <c r="O49" s="35">
        <f t="shared" si="42"/>
        <v>0</v>
      </c>
      <c r="P49" s="35">
        <f t="shared" si="42"/>
        <v>0</v>
      </c>
      <c r="Q49" s="35">
        <f t="shared" si="42"/>
        <v>0</v>
      </c>
      <c r="R49" s="35">
        <f t="shared" si="42"/>
        <v>0</v>
      </c>
      <c r="S49" s="35">
        <f t="shared" si="42"/>
        <v>0</v>
      </c>
      <c r="T49" s="35">
        <f t="shared" si="42"/>
        <v>196005</v>
      </c>
      <c r="U49" s="35">
        <f t="shared" si="42"/>
        <v>0</v>
      </c>
      <c r="V49" s="35">
        <f t="shared" si="43"/>
        <v>56116</v>
      </c>
      <c r="W49" s="35">
        <f t="shared" si="43"/>
        <v>0</v>
      </c>
      <c r="X49" s="35">
        <f t="shared" si="43"/>
        <v>0</v>
      </c>
      <c r="Y49" s="35">
        <f t="shared" si="43"/>
        <v>0</v>
      </c>
      <c r="Z49" s="35">
        <f t="shared" si="43"/>
        <v>252121</v>
      </c>
      <c r="AA49" s="35">
        <f t="shared" si="43"/>
        <v>0</v>
      </c>
      <c r="AB49" s="35">
        <f t="shared" si="43"/>
        <v>0</v>
      </c>
      <c r="AC49" s="35">
        <f t="shared" si="43"/>
        <v>0</v>
      </c>
      <c r="AD49" s="35">
        <f t="shared" si="43"/>
        <v>0</v>
      </c>
      <c r="AE49" s="35">
        <f t="shared" si="43"/>
        <v>0</v>
      </c>
      <c r="AF49" s="35">
        <f>AF50</f>
        <v>252121</v>
      </c>
      <c r="AG49" s="35">
        <f>AG50</f>
        <v>0</v>
      </c>
      <c r="AH49" s="35">
        <f t="shared" si="44"/>
        <v>0</v>
      </c>
      <c r="AI49" s="35">
        <f t="shared" si="44"/>
        <v>0</v>
      </c>
      <c r="AJ49" s="35">
        <f t="shared" si="44"/>
        <v>0</v>
      </c>
      <c r="AK49" s="35">
        <f t="shared" si="44"/>
        <v>0</v>
      </c>
      <c r="AL49" s="35">
        <f>AL50</f>
        <v>252121</v>
      </c>
      <c r="AM49" s="35">
        <f>AM50</f>
        <v>0</v>
      </c>
      <c r="AN49" s="36">
        <f t="shared" si="45"/>
        <v>70</v>
      </c>
      <c r="AO49" s="36">
        <f t="shared" si="45"/>
        <v>0</v>
      </c>
      <c r="AP49" s="36">
        <f t="shared" si="45"/>
        <v>67587</v>
      </c>
      <c r="AQ49" s="35">
        <f t="shared" si="45"/>
        <v>0</v>
      </c>
      <c r="AR49" s="36">
        <f>AR50</f>
        <v>319778</v>
      </c>
      <c r="AS49" s="36">
        <f>AS50</f>
        <v>0</v>
      </c>
      <c r="AT49" s="35">
        <f t="shared" si="46"/>
        <v>0</v>
      </c>
      <c r="AU49" s="35">
        <f t="shared" si="46"/>
        <v>0</v>
      </c>
      <c r="AV49" s="35">
        <f t="shared" si="46"/>
        <v>0</v>
      </c>
      <c r="AW49" s="35">
        <f t="shared" si="46"/>
        <v>0</v>
      </c>
      <c r="AX49" s="36">
        <f>AX50</f>
        <v>319778</v>
      </c>
      <c r="AY49" s="36">
        <f>AY50</f>
        <v>0</v>
      </c>
      <c r="AZ49" s="35">
        <f t="shared" si="47"/>
        <v>0</v>
      </c>
      <c r="BA49" s="35">
        <f t="shared" si="47"/>
        <v>0</v>
      </c>
      <c r="BB49" s="35">
        <f t="shared" si="47"/>
        <v>0</v>
      </c>
      <c r="BC49" s="35">
        <f t="shared" si="47"/>
        <v>0</v>
      </c>
      <c r="BD49" s="36">
        <f>BD50</f>
        <v>319778</v>
      </c>
      <c r="BE49" s="36">
        <f>BE50</f>
        <v>0</v>
      </c>
      <c r="BF49" s="35">
        <f t="shared" si="48"/>
        <v>0</v>
      </c>
      <c r="BG49" s="36">
        <f t="shared" si="48"/>
        <v>0</v>
      </c>
      <c r="BH49" s="35">
        <f t="shared" si="48"/>
        <v>0</v>
      </c>
      <c r="BI49" s="36">
        <f t="shared" si="48"/>
        <v>0</v>
      </c>
      <c r="BJ49" s="36">
        <f>BJ50</f>
        <v>319778</v>
      </c>
      <c r="BK49" s="36">
        <f>BK50</f>
        <v>0</v>
      </c>
      <c r="BL49" s="36">
        <f t="shared" si="49"/>
        <v>0</v>
      </c>
      <c r="BM49" s="36">
        <f t="shared" si="49"/>
        <v>0</v>
      </c>
      <c r="BN49" s="36">
        <f t="shared" si="49"/>
        <v>0</v>
      </c>
      <c r="BO49" s="36">
        <f t="shared" si="49"/>
        <v>0</v>
      </c>
      <c r="BP49" s="36">
        <f t="shared" si="49"/>
        <v>319778</v>
      </c>
      <c r="BQ49" s="36">
        <f t="shared" si="49"/>
        <v>0</v>
      </c>
      <c r="BR49" s="61">
        <f t="shared" si="49"/>
        <v>304324</v>
      </c>
      <c r="BS49" s="58">
        <f t="shared" si="49"/>
        <v>0</v>
      </c>
      <c r="BT49" s="68">
        <f t="shared" si="1"/>
        <v>95.16727229515476</v>
      </c>
      <c r="BU49" s="69"/>
    </row>
    <row r="50" spans="1:73" ht="16.5">
      <c r="A50" s="5"/>
      <c r="B50" s="29" t="s">
        <v>32</v>
      </c>
      <c r="C50" s="31">
        <f t="shared" si="7"/>
        <v>913</v>
      </c>
      <c r="D50" s="30" t="s">
        <v>109</v>
      </c>
      <c r="E50" s="31" t="s">
        <v>10</v>
      </c>
      <c r="F50" s="34" t="s">
        <v>43</v>
      </c>
      <c r="G50" s="31" t="s">
        <v>33</v>
      </c>
      <c r="H50" s="32">
        <v>127998</v>
      </c>
      <c r="I50" s="32"/>
      <c r="J50" s="32"/>
      <c r="K50" s="32"/>
      <c r="L50" s="32">
        <v>68007</v>
      </c>
      <c r="M50" s="32"/>
      <c r="N50" s="32">
        <f>M50+L50+K50+J50+H50</f>
        <v>196005</v>
      </c>
      <c r="O50" s="32">
        <f>K50+I50</f>
        <v>0</v>
      </c>
      <c r="P50" s="32"/>
      <c r="Q50" s="32"/>
      <c r="R50" s="32"/>
      <c r="S50" s="32"/>
      <c r="T50" s="32">
        <f>S50+R50+Q50+P50+N50</f>
        <v>196005</v>
      </c>
      <c r="U50" s="32">
        <f>Q50+O50</f>
        <v>0</v>
      </c>
      <c r="V50" s="32">
        <f>60000-3964+280-200</f>
        <v>56116</v>
      </c>
      <c r="W50" s="32"/>
      <c r="X50" s="32"/>
      <c r="Y50" s="32"/>
      <c r="Z50" s="32">
        <f>Y50+X50+W50+V50+T50</f>
        <v>252121</v>
      </c>
      <c r="AA50" s="32">
        <f>W50+U50</f>
        <v>0</v>
      </c>
      <c r="AB50" s="32"/>
      <c r="AC50" s="32"/>
      <c r="AD50" s="32"/>
      <c r="AE50" s="32"/>
      <c r="AF50" s="32">
        <f>AE50+AD50+AC50+AB50+Z50</f>
        <v>252121</v>
      </c>
      <c r="AG50" s="32">
        <f>AC50+AA50</f>
        <v>0</v>
      </c>
      <c r="AH50" s="32"/>
      <c r="AI50" s="32"/>
      <c r="AJ50" s="32"/>
      <c r="AK50" s="32"/>
      <c r="AL50" s="32">
        <f>AK50+AJ50+AI50+AH50+AF50</f>
        <v>252121</v>
      </c>
      <c r="AM50" s="32">
        <f>AI50+AG50</f>
        <v>0</v>
      </c>
      <c r="AN50" s="33">
        <v>70</v>
      </c>
      <c r="AO50" s="33"/>
      <c r="AP50" s="33">
        <v>67587</v>
      </c>
      <c r="AQ50" s="32"/>
      <c r="AR50" s="33">
        <f>AQ50+AP50+AO50+AN50+AL50</f>
        <v>319778</v>
      </c>
      <c r="AS50" s="33">
        <f>AO50+AM50</f>
        <v>0</v>
      </c>
      <c r="AT50" s="32"/>
      <c r="AU50" s="32"/>
      <c r="AV50" s="32"/>
      <c r="AW50" s="32"/>
      <c r="AX50" s="33">
        <f>AW50+AV50+AU50+AT50+AR50</f>
        <v>319778</v>
      </c>
      <c r="AY50" s="33">
        <f>AU50+AS50</f>
        <v>0</v>
      </c>
      <c r="AZ50" s="32"/>
      <c r="BA50" s="32"/>
      <c r="BB50" s="32"/>
      <c r="BC50" s="32"/>
      <c r="BD50" s="33">
        <f>BC50+BB50+BA50+AZ50+AX50</f>
        <v>319778</v>
      </c>
      <c r="BE50" s="33">
        <f>BA50+AY50</f>
        <v>0</v>
      </c>
      <c r="BF50" s="32"/>
      <c r="BG50" s="33"/>
      <c r="BH50" s="32"/>
      <c r="BI50" s="33"/>
      <c r="BJ50" s="33">
        <f>BI50+BH50+BG50+BF50+BD50</f>
        <v>319778</v>
      </c>
      <c r="BK50" s="33">
        <f>BG50+BE50</f>
        <v>0</v>
      </c>
      <c r="BL50" s="33"/>
      <c r="BM50" s="33"/>
      <c r="BN50" s="33"/>
      <c r="BO50" s="33"/>
      <c r="BP50" s="33">
        <f>BO50+BN50+BM50+BL50+BJ50</f>
        <v>319778</v>
      </c>
      <c r="BQ50" s="33">
        <f>BM50+BK50</f>
        <v>0</v>
      </c>
      <c r="BR50" s="57">
        <v>304324</v>
      </c>
      <c r="BS50" s="58"/>
      <c r="BT50" s="68">
        <f t="shared" si="1"/>
        <v>95.16727229515476</v>
      </c>
      <c r="BU50" s="69"/>
    </row>
    <row r="51" spans="1:73" ht="16.5">
      <c r="A51" s="5"/>
      <c r="B51" s="29" t="s">
        <v>25</v>
      </c>
      <c r="C51" s="31">
        <f t="shared" si="7"/>
        <v>913</v>
      </c>
      <c r="D51" s="30" t="s">
        <v>109</v>
      </c>
      <c r="E51" s="31" t="s">
        <v>10</v>
      </c>
      <c r="F51" s="34" t="s">
        <v>30</v>
      </c>
      <c r="G51" s="31"/>
      <c r="H51" s="35">
        <f aca="true" t="shared" si="50" ref="H51:W52">H52</f>
        <v>1821</v>
      </c>
      <c r="I51" s="35">
        <f t="shared" si="50"/>
        <v>0</v>
      </c>
      <c r="J51" s="35">
        <f t="shared" si="50"/>
        <v>0</v>
      </c>
      <c r="K51" s="35">
        <f t="shared" si="50"/>
        <v>0</v>
      </c>
      <c r="L51" s="35">
        <f t="shared" si="50"/>
        <v>0</v>
      </c>
      <c r="M51" s="35">
        <f t="shared" si="50"/>
        <v>0</v>
      </c>
      <c r="N51" s="35">
        <f t="shared" si="50"/>
        <v>1821</v>
      </c>
      <c r="O51" s="35">
        <f t="shared" si="50"/>
        <v>0</v>
      </c>
      <c r="P51" s="35">
        <f t="shared" si="50"/>
        <v>0</v>
      </c>
      <c r="Q51" s="35">
        <f t="shared" si="50"/>
        <v>0</v>
      </c>
      <c r="R51" s="35">
        <f t="shared" si="50"/>
        <v>0</v>
      </c>
      <c r="S51" s="35">
        <f t="shared" si="50"/>
        <v>0</v>
      </c>
      <c r="T51" s="35">
        <f t="shared" si="50"/>
        <v>1821</v>
      </c>
      <c r="U51" s="35">
        <f t="shared" si="50"/>
        <v>0</v>
      </c>
      <c r="V51" s="35">
        <f t="shared" si="50"/>
        <v>0</v>
      </c>
      <c r="W51" s="35">
        <f t="shared" si="50"/>
        <v>0</v>
      </c>
      <c r="X51" s="35">
        <f aca="true" t="shared" si="51" ref="V51:AE52">X52</f>
        <v>0</v>
      </c>
      <c r="Y51" s="35">
        <f t="shared" si="51"/>
        <v>0</v>
      </c>
      <c r="Z51" s="35">
        <f t="shared" si="51"/>
        <v>1821</v>
      </c>
      <c r="AA51" s="35">
        <f t="shared" si="51"/>
        <v>0</v>
      </c>
      <c r="AB51" s="35">
        <f t="shared" si="51"/>
        <v>0</v>
      </c>
      <c r="AC51" s="35">
        <f t="shared" si="51"/>
        <v>0</v>
      </c>
      <c r="AD51" s="35">
        <f t="shared" si="51"/>
        <v>0</v>
      </c>
      <c r="AE51" s="35">
        <f t="shared" si="51"/>
        <v>0</v>
      </c>
      <c r="AF51" s="35">
        <f>AF52</f>
        <v>1821</v>
      </c>
      <c r="AG51" s="35">
        <f>AG52</f>
        <v>0</v>
      </c>
      <c r="AH51" s="35">
        <f aca="true" t="shared" si="52" ref="AH51:AK52">AH52</f>
        <v>0</v>
      </c>
      <c r="AI51" s="35">
        <f t="shared" si="52"/>
        <v>0</v>
      </c>
      <c r="AJ51" s="35">
        <f t="shared" si="52"/>
        <v>0</v>
      </c>
      <c r="AK51" s="35">
        <f t="shared" si="52"/>
        <v>0</v>
      </c>
      <c r="AL51" s="35">
        <f>AL52</f>
        <v>1821</v>
      </c>
      <c r="AM51" s="35">
        <f>AM52</f>
        <v>0</v>
      </c>
      <c r="AN51" s="36">
        <f aca="true" t="shared" si="53" ref="AN51:AQ52">AN52</f>
        <v>0</v>
      </c>
      <c r="AO51" s="36">
        <f t="shared" si="53"/>
        <v>0</v>
      </c>
      <c r="AP51" s="36">
        <f t="shared" si="53"/>
        <v>0</v>
      </c>
      <c r="AQ51" s="35">
        <f t="shared" si="53"/>
        <v>0</v>
      </c>
      <c r="AR51" s="36">
        <f>AR52</f>
        <v>1821</v>
      </c>
      <c r="AS51" s="36">
        <f>AS52</f>
        <v>0</v>
      </c>
      <c r="AT51" s="35">
        <f aca="true" t="shared" si="54" ref="AT51:AW52">AT52</f>
        <v>0</v>
      </c>
      <c r="AU51" s="35">
        <f t="shared" si="54"/>
        <v>0</v>
      </c>
      <c r="AV51" s="35">
        <f t="shared" si="54"/>
        <v>0</v>
      </c>
      <c r="AW51" s="35">
        <f t="shared" si="54"/>
        <v>0</v>
      </c>
      <c r="AX51" s="36">
        <f>AX52</f>
        <v>1821</v>
      </c>
      <c r="AY51" s="36">
        <f>AY52</f>
        <v>0</v>
      </c>
      <c r="AZ51" s="35">
        <f aca="true" t="shared" si="55" ref="AZ51:BC52">AZ52</f>
        <v>20</v>
      </c>
      <c r="BA51" s="35">
        <f t="shared" si="55"/>
        <v>0</v>
      </c>
      <c r="BB51" s="35">
        <f t="shared" si="55"/>
        <v>0</v>
      </c>
      <c r="BC51" s="35">
        <f t="shared" si="55"/>
        <v>0</v>
      </c>
      <c r="BD51" s="36">
        <f>BD52</f>
        <v>1841</v>
      </c>
      <c r="BE51" s="36">
        <f>BE52</f>
        <v>0</v>
      </c>
      <c r="BF51" s="35">
        <f aca="true" t="shared" si="56" ref="BF51:BI52">BF52</f>
        <v>0</v>
      </c>
      <c r="BG51" s="36">
        <f t="shared" si="56"/>
        <v>0</v>
      </c>
      <c r="BH51" s="35">
        <f t="shared" si="56"/>
        <v>0</v>
      </c>
      <c r="BI51" s="36">
        <f t="shared" si="56"/>
        <v>0</v>
      </c>
      <c r="BJ51" s="36">
        <f>BJ52</f>
        <v>1841</v>
      </c>
      <c r="BK51" s="36">
        <f>BK52</f>
        <v>0</v>
      </c>
      <c r="BL51" s="36">
        <f aca="true" t="shared" si="57" ref="BL51:BS52">BL52</f>
        <v>-5</v>
      </c>
      <c r="BM51" s="36">
        <f t="shared" si="57"/>
        <v>0</v>
      </c>
      <c r="BN51" s="36">
        <f t="shared" si="57"/>
        <v>0</v>
      </c>
      <c r="BO51" s="36">
        <f t="shared" si="57"/>
        <v>0</v>
      </c>
      <c r="BP51" s="36">
        <f t="shared" si="57"/>
        <v>1836</v>
      </c>
      <c r="BQ51" s="36">
        <f t="shared" si="57"/>
        <v>0</v>
      </c>
      <c r="BR51" s="61">
        <f t="shared" si="57"/>
        <v>1438</v>
      </c>
      <c r="BS51" s="58">
        <f t="shared" si="57"/>
        <v>0</v>
      </c>
      <c r="BT51" s="68">
        <f t="shared" si="1"/>
        <v>78.32244008714598</v>
      </c>
      <c r="BU51" s="69"/>
    </row>
    <row r="52" spans="1:73" ht="33">
      <c r="A52" s="5"/>
      <c r="B52" s="29" t="s">
        <v>38</v>
      </c>
      <c r="C52" s="31">
        <f t="shared" si="7"/>
        <v>913</v>
      </c>
      <c r="D52" s="30" t="s">
        <v>109</v>
      </c>
      <c r="E52" s="31" t="s">
        <v>10</v>
      </c>
      <c r="F52" s="34" t="s">
        <v>44</v>
      </c>
      <c r="G52" s="31"/>
      <c r="H52" s="35">
        <f t="shared" si="50"/>
        <v>1821</v>
      </c>
      <c r="I52" s="35">
        <f t="shared" si="50"/>
        <v>0</v>
      </c>
      <c r="J52" s="35">
        <f t="shared" si="50"/>
        <v>0</v>
      </c>
      <c r="K52" s="35">
        <f t="shared" si="50"/>
        <v>0</v>
      </c>
      <c r="L52" s="35">
        <f t="shared" si="50"/>
        <v>0</v>
      </c>
      <c r="M52" s="35">
        <f t="shared" si="50"/>
        <v>0</v>
      </c>
      <c r="N52" s="35">
        <f t="shared" si="50"/>
        <v>1821</v>
      </c>
      <c r="O52" s="35">
        <f t="shared" si="50"/>
        <v>0</v>
      </c>
      <c r="P52" s="35">
        <f t="shared" si="50"/>
        <v>0</v>
      </c>
      <c r="Q52" s="35">
        <f t="shared" si="50"/>
        <v>0</v>
      </c>
      <c r="R52" s="35">
        <f t="shared" si="50"/>
        <v>0</v>
      </c>
      <c r="S52" s="35">
        <f t="shared" si="50"/>
        <v>0</v>
      </c>
      <c r="T52" s="35">
        <f t="shared" si="50"/>
        <v>1821</v>
      </c>
      <c r="U52" s="35">
        <f t="shared" si="50"/>
        <v>0</v>
      </c>
      <c r="V52" s="35">
        <f t="shared" si="51"/>
        <v>0</v>
      </c>
      <c r="W52" s="35">
        <f t="shared" si="51"/>
        <v>0</v>
      </c>
      <c r="X52" s="35">
        <f t="shared" si="51"/>
        <v>0</v>
      </c>
      <c r="Y52" s="35">
        <f t="shared" si="51"/>
        <v>0</v>
      </c>
      <c r="Z52" s="35">
        <f t="shared" si="51"/>
        <v>1821</v>
      </c>
      <c r="AA52" s="35">
        <f t="shared" si="51"/>
        <v>0</v>
      </c>
      <c r="AB52" s="35">
        <f t="shared" si="51"/>
        <v>0</v>
      </c>
      <c r="AC52" s="35">
        <f t="shared" si="51"/>
        <v>0</v>
      </c>
      <c r="AD52" s="35">
        <f t="shared" si="51"/>
        <v>0</v>
      </c>
      <c r="AE52" s="35">
        <f t="shared" si="51"/>
        <v>0</v>
      </c>
      <c r="AF52" s="35">
        <f>AF53</f>
        <v>1821</v>
      </c>
      <c r="AG52" s="35">
        <f>AG53</f>
        <v>0</v>
      </c>
      <c r="AH52" s="35">
        <f t="shared" si="52"/>
        <v>0</v>
      </c>
      <c r="AI52" s="35">
        <f t="shared" si="52"/>
        <v>0</v>
      </c>
      <c r="AJ52" s="35">
        <f t="shared" si="52"/>
        <v>0</v>
      </c>
      <c r="AK52" s="35">
        <f t="shared" si="52"/>
        <v>0</v>
      </c>
      <c r="AL52" s="35">
        <f>AL53</f>
        <v>1821</v>
      </c>
      <c r="AM52" s="35">
        <f>AM53</f>
        <v>0</v>
      </c>
      <c r="AN52" s="36">
        <f t="shared" si="53"/>
        <v>0</v>
      </c>
      <c r="AO52" s="36">
        <f t="shared" si="53"/>
        <v>0</v>
      </c>
      <c r="AP52" s="36">
        <f t="shared" si="53"/>
        <v>0</v>
      </c>
      <c r="AQ52" s="35">
        <f t="shared" si="53"/>
        <v>0</v>
      </c>
      <c r="AR52" s="36">
        <f>AR53</f>
        <v>1821</v>
      </c>
      <c r="AS52" s="36">
        <f>AS53</f>
        <v>0</v>
      </c>
      <c r="AT52" s="35">
        <f t="shared" si="54"/>
        <v>0</v>
      </c>
      <c r="AU52" s="35">
        <f t="shared" si="54"/>
        <v>0</v>
      </c>
      <c r="AV52" s="35">
        <f t="shared" si="54"/>
        <v>0</v>
      </c>
      <c r="AW52" s="35">
        <f t="shared" si="54"/>
        <v>0</v>
      </c>
      <c r="AX52" s="36">
        <f>AX53</f>
        <v>1821</v>
      </c>
      <c r="AY52" s="36">
        <f>AY53</f>
        <v>0</v>
      </c>
      <c r="AZ52" s="35">
        <f t="shared" si="55"/>
        <v>20</v>
      </c>
      <c r="BA52" s="35">
        <f t="shared" si="55"/>
        <v>0</v>
      </c>
      <c r="BB52" s="35">
        <f t="shared" si="55"/>
        <v>0</v>
      </c>
      <c r="BC52" s="35">
        <f t="shared" si="55"/>
        <v>0</v>
      </c>
      <c r="BD52" s="36">
        <f>BD53</f>
        <v>1841</v>
      </c>
      <c r="BE52" s="36">
        <f>BE53</f>
        <v>0</v>
      </c>
      <c r="BF52" s="35">
        <f t="shared" si="56"/>
        <v>0</v>
      </c>
      <c r="BG52" s="36">
        <f t="shared" si="56"/>
        <v>0</v>
      </c>
      <c r="BH52" s="35">
        <f t="shared" si="56"/>
        <v>0</v>
      </c>
      <c r="BI52" s="36">
        <f t="shared" si="56"/>
        <v>0</v>
      </c>
      <c r="BJ52" s="36">
        <f>BJ53</f>
        <v>1841</v>
      </c>
      <c r="BK52" s="36">
        <f>BK53</f>
        <v>0</v>
      </c>
      <c r="BL52" s="36">
        <f t="shared" si="57"/>
        <v>-5</v>
      </c>
      <c r="BM52" s="36">
        <f t="shared" si="57"/>
        <v>0</v>
      </c>
      <c r="BN52" s="36">
        <f t="shared" si="57"/>
        <v>0</v>
      </c>
      <c r="BO52" s="36">
        <f t="shared" si="57"/>
        <v>0</v>
      </c>
      <c r="BP52" s="36">
        <f t="shared" si="57"/>
        <v>1836</v>
      </c>
      <c r="BQ52" s="36">
        <f t="shared" si="57"/>
        <v>0</v>
      </c>
      <c r="BR52" s="61">
        <f t="shared" si="57"/>
        <v>1438</v>
      </c>
      <c r="BS52" s="58">
        <f t="shared" si="57"/>
        <v>0</v>
      </c>
      <c r="BT52" s="68">
        <f t="shared" si="1"/>
        <v>78.32244008714598</v>
      </c>
      <c r="BU52" s="69"/>
    </row>
    <row r="53" spans="1:73" ht="33">
      <c r="A53" s="5"/>
      <c r="B53" s="29" t="s">
        <v>17</v>
      </c>
      <c r="C53" s="31">
        <f t="shared" si="7"/>
        <v>913</v>
      </c>
      <c r="D53" s="30" t="s">
        <v>109</v>
      </c>
      <c r="E53" s="31" t="s">
        <v>10</v>
      </c>
      <c r="F53" s="34" t="s">
        <v>44</v>
      </c>
      <c r="G53" s="31" t="s">
        <v>18</v>
      </c>
      <c r="H53" s="32">
        <v>1821</v>
      </c>
      <c r="I53" s="32"/>
      <c r="J53" s="32"/>
      <c r="K53" s="32"/>
      <c r="L53" s="32"/>
      <c r="M53" s="32"/>
      <c r="N53" s="32">
        <f>M53+L53+K53+J53+H53</f>
        <v>1821</v>
      </c>
      <c r="O53" s="32">
        <f>K53+I53</f>
        <v>0</v>
      </c>
      <c r="P53" s="32"/>
      <c r="Q53" s="32"/>
      <c r="R53" s="32"/>
      <c r="S53" s="32"/>
      <c r="T53" s="32">
        <f>S53+R53+Q53+P53+N53</f>
        <v>1821</v>
      </c>
      <c r="U53" s="32">
        <f>Q53+O53</f>
        <v>0</v>
      </c>
      <c r="V53" s="32"/>
      <c r="W53" s="32"/>
      <c r="X53" s="32"/>
      <c r="Y53" s="32"/>
      <c r="Z53" s="32">
        <f>Y53+X53+W53+V53+T53</f>
        <v>1821</v>
      </c>
      <c r="AA53" s="32">
        <f>W53+U53</f>
        <v>0</v>
      </c>
      <c r="AB53" s="32"/>
      <c r="AC53" s="32"/>
      <c r="AD53" s="32"/>
      <c r="AE53" s="32"/>
      <c r="AF53" s="32">
        <f>AE53+AD53+AC53+AB53+Z53</f>
        <v>1821</v>
      </c>
      <c r="AG53" s="32">
        <f>AC53+AA53</f>
        <v>0</v>
      </c>
      <c r="AH53" s="32"/>
      <c r="AI53" s="32"/>
      <c r="AJ53" s="32"/>
      <c r="AK53" s="32"/>
      <c r="AL53" s="32">
        <f>AK53+AJ53+AI53+AH53+AF53</f>
        <v>1821</v>
      </c>
      <c r="AM53" s="32">
        <f>AI53+AG53</f>
        <v>0</v>
      </c>
      <c r="AN53" s="33"/>
      <c r="AO53" s="33"/>
      <c r="AP53" s="33"/>
      <c r="AQ53" s="32"/>
      <c r="AR53" s="33">
        <f>AQ53+AP53+AO53+AN53+AL53</f>
        <v>1821</v>
      </c>
      <c r="AS53" s="33">
        <f>AO53+AM53</f>
        <v>0</v>
      </c>
      <c r="AT53" s="32"/>
      <c r="AU53" s="32"/>
      <c r="AV53" s="32"/>
      <c r="AW53" s="32"/>
      <c r="AX53" s="33">
        <f>AW53+AV53+AU53+AT53+AR53</f>
        <v>1821</v>
      </c>
      <c r="AY53" s="33">
        <f>AU53+AS53</f>
        <v>0</v>
      </c>
      <c r="AZ53" s="32">
        <v>20</v>
      </c>
      <c r="BA53" s="32"/>
      <c r="BB53" s="32"/>
      <c r="BC53" s="32"/>
      <c r="BD53" s="33">
        <f>BC53+BB53+BA53+AZ53+AX53</f>
        <v>1841</v>
      </c>
      <c r="BE53" s="33">
        <f>BA53+AY53</f>
        <v>0</v>
      </c>
      <c r="BF53" s="32"/>
      <c r="BG53" s="33"/>
      <c r="BH53" s="32"/>
      <c r="BI53" s="33"/>
      <c r="BJ53" s="33">
        <f>BI53+BH53+BG53+BF53+BD53</f>
        <v>1841</v>
      </c>
      <c r="BK53" s="33">
        <f>BG53+BE53</f>
        <v>0</v>
      </c>
      <c r="BL53" s="33">
        <v>-5</v>
      </c>
      <c r="BM53" s="33"/>
      <c r="BN53" s="33"/>
      <c r="BO53" s="33"/>
      <c r="BP53" s="33">
        <f>BO53+BN53+BM53+BL53+BJ53</f>
        <v>1836</v>
      </c>
      <c r="BQ53" s="33">
        <f>BM53+BK53</f>
        <v>0</v>
      </c>
      <c r="BR53" s="57">
        <f>1343+96-1</f>
        <v>1438</v>
      </c>
      <c r="BS53" s="58"/>
      <c r="BT53" s="68">
        <f t="shared" si="1"/>
        <v>78.32244008714598</v>
      </c>
      <c r="BU53" s="69"/>
    </row>
    <row r="54" spans="1:73" ht="16.5">
      <c r="A54" s="5"/>
      <c r="B54" s="29"/>
      <c r="C54" s="31"/>
      <c r="D54" s="30"/>
      <c r="E54" s="31"/>
      <c r="F54" s="34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3"/>
      <c r="AP54" s="33"/>
      <c r="AQ54" s="32"/>
      <c r="AR54" s="33"/>
      <c r="AS54" s="33"/>
      <c r="AT54" s="32"/>
      <c r="AU54" s="32"/>
      <c r="AV54" s="32"/>
      <c r="AW54" s="32"/>
      <c r="AX54" s="33"/>
      <c r="AY54" s="33"/>
      <c r="AZ54" s="32"/>
      <c r="BA54" s="32"/>
      <c r="BB54" s="32"/>
      <c r="BC54" s="32"/>
      <c r="BD54" s="33"/>
      <c r="BE54" s="33"/>
      <c r="BF54" s="32"/>
      <c r="BG54" s="33"/>
      <c r="BH54" s="32"/>
      <c r="BI54" s="33"/>
      <c r="BJ54" s="33"/>
      <c r="BK54" s="33"/>
      <c r="BL54" s="33"/>
      <c r="BM54" s="33"/>
      <c r="BN54" s="33"/>
      <c r="BO54" s="33"/>
      <c r="BP54" s="33"/>
      <c r="BQ54" s="33"/>
      <c r="BS54" s="60"/>
      <c r="BT54" s="68"/>
      <c r="BU54" s="69"/>
    </row>
    <row r="55" spans="1:73" ht="18.75">
      <c r="A55" s="5"/>
      <c r="B55" s="23" t="s">
        <v>113</v>
      </c>
      <c r="C55" s="25">
        <f>C53</f>
        <v>913</v>
      </c>
      <c r="D55" s="24" t="s">
        <v>109</v>
      </c>
      <c r="E55" s="25" t="s">
        <v>11</v>
      </c>
      <c r="F55" s="26"/>
      <c r="G55" s="25"/>
      <c r="H55" s="27">
        <f>H56+H60+H119+H84</f>
        <v>1076878</v>
      </c>
      <c r="I55" s="27">
        <f>I56+I60+I119+I84</f>
        <v>32916</v>
      </c>
      <c r="J55" s="27">
        <f>J56+J60+J84+J93+J119</f>
        <v>0</v>
      </c>
      <c r="K55" s="27">
        <f>K56+K60+K84+K119+K94+K96+K100+K104</f>
        <v>2259249</v>
      </c>
      <c r="L55" s="27">
        <f>L56+L60+L84+L119+L94+L96+L100+L104</f>
        <v>34348</v>
      </c>
      <c r="M55" s="27">
        <f>M56+M60+M84+M119+M94+M96+M100+M104</f>
        <v>0</v>
      </c>
      <c r="N55" s="27">
        <f>N56+N60+N84+N119+N94+N96+N100+N104</f>
        <v>3370475</v>
      </c>
      <c r="O55" s="27">
        <f>O56+O60+O84+O119+O94+O96+O100+O104</f>
        <v>2292165</v>
      </c>
      <c r="P55" s="27">
        <f aca="true" t="shared" si="58" ref="P55:U55">P56+P60+P84+P93+P119</f>
        <v>4287</v>
      </c>
      <c r="Q55" s="27">
        <f t="shared" si="58"/>
        <v>17172</v>
      </c>
      <c r="R55" s="27">
        <f t="shared" si="58"/>
        <v>0</v>
      </c>
      <c r="S55" s="27">
        <f t="shared" si="58"/>
        <v>0</v>
      </c>
      <c r="T55" s="27">
        <f t="shared" si="58"/>
        <v>3391934</v>
      </c>
      <c r="U55" s="27">
        <f t="shared" si="58"/>
        <v>2309337</v>
      </c>
      <c r="V55" s="27">
        <f>V56+V60+V84+V93+V119+V90</f>
        <v>20975</v>
      </c>
      <c r="W55" s="27">
        <f>W56+W60+W84+W93+W119+W90</f>
        <v>1902</v>
      </c>
      <c r="X55" s="27">
        <f>X56+X60+X84+X93+X119+X90+X74</f>
        <v>8040</v>
      </c>
      <c r="Y55" s="27">
        <f>Y56+Y60+Y84+Y93+Y119+Y90+Y74</f>
        <v>0</v>
      </c>
      <c r="Z55" s="27">
        <f>Z56+Z60+Z84+Z93+Z119+Z90+Z74</f>
        <v>3422851</v>
      </c>
      <c r="AA55" s="27">
        <f>AA56+AA60+AA84+AA93+AA119+AA90+AA74</f>
        <v>2311239</v>
      </c>
      <c r="AB55" s="27">
        <f aca="true" t="shared" si="59" ref="AB55:AM55">AB56+AB60+AB84+AB93+AB119+AB90+AB74+AB113</f>
        <v>-9478</v>
      </c>
      <c r="AC55" s="27">
        <f t="shared" si="59"/>
        <v>35665</v>
      </c>
      <c r="AD55" s="27">
        <f t="shared" si="59"/>
        <v>0</v>
      </c>
      <c r="AE55" s="27">
        <f t="shared" si="59"/>
        <v>0</v>
      </c>
      <c r="AF55" s="27">
        <f t="shared" si="59"/>
        <v>3449038</v>
      </c>
      <c r="AG55" s="27">
        <f t="shared" si="59"/>
        <v>2346904</v>
      </c>
      <c r="AH55" s="27">
        <f t="shared" si="59"/>
        <v>0</v>
      </c>
      <c r="AI55" s="27">
        <f t="shared" si="59"/>
        <v>0</v>
      </c>
      <c r="AJ55" s="27">
        <f t="shared" si="59"/>
        <v>950</v>
      </c>
      <c r="AK55" s="27">
        <f t="shared" si="59"/>
        <v>0</v>
      </c>
      <c r="AL55" s="27">
        <f t="shared" si="59"/>
        <v>3449988</v>
      </c>
      <c r="AM55" s="27">
        <f t="shared" si="59"/>
        <v>2346904</v>
      </c>
      <c r="AN55" s="28">
        <f aca="true" t="shared" si="60" ref="AN55:BK55">AN56+AN60+AN84+AN93+AN119+AN90+AN74+AN113+AN78</f>
        <v>-1147</v>
      </c>
      <c r="AO55" s="28">
        <f t="shared" si="60"/>
        <v>5897</v>
      </c>
      <c r="AP55" s="28">
        <f t="shared" si="60"/>
        <v>5676</v>
      </c>
      <c r="AQ55" s="27">
        <f t="shared" si="60"/>
        <v>-1856</v>
      </c>
      <c r="AR55" s="28">
        <f t="shared" si="60"/>
        <v>3458558</v>
      </c>
      <c r="AS55" s="28">
        <f t="shared" si="60"/>
        <v>2352801</v>
      </c>
      <c r="AT55" s="27">
        <f t="shared" si="60"/>
        <v>0</v>
      </c>
      <c r="AU55" s="27">
        <f t="shared" si="60"/>
        <v>0</v>
      </c>
      <c r="AV55" s="27">
        <f t="shared" si="60"/>
        <v>0</v>
      </c>
      <c r="AW55" s="27">
        <f t="shared" si="60"/>
        <v>0</v>
      </c>
      <c r="AX55" s="28">
        <f t="shared" si="60"/>
        <v>3458558</v>
      </c>
      <c r="AY55" s="28">
        <f t="shared" si="60"/>
        <v>2352801</v>
      </c>
      <c r="AZ55" s="27">
        <f t="shared" si="60"/>
        <v>-2543</v>
      </c>
      <c r="BA55" s="27">
        <f t="shared" si="60"/>
        <v>-13397</v>
      </c>
      <c r="BB55" s="27">
        <f t="shared" si="60"/>
        <v>-4622</v>
      </c>
      <c r="BC55" s="27">
        <f t="shared" si="60"/>
        <v>-1103</v>
      </c>
      <c r="BD55" s="28">
        <f t="shared" si="60"/>
        <v>3436893</v>
      </c>
      <c r="BE55" s="28">
        <f t="shared" si="60"/>
        <v>2339404</v>
      </c>
      <c r="BF55" s="27">
        <f t="shared" si="60"/>
        <v>0</v>
      </c>
      <c r="BG55" s="28">
        <f t="shared" si="60"/>
        <v>0</v>
      </c>
      <c r="BH55" s="27">
        <f t="shared" si="60"/>
        <v>0</v>
      </c>
      <c r="BI55" s="28">
        <f t="shared" si="60"/>
        <v>0</v>
      </c>
      <c r="BJ55" s="28">
        <f t="shared" si="60"/>
        <v>3436893</v>
      </c>
      <c r="BK55" s="28">
        <f t="shared" si="60"/>
        <v>2339404</v>
      </c>
      <c r="BL55" s="28">
        <f aca="true" t="shared" si="61" ref="BL55:BQ55">BL56+BL60+BL84+BL93+BL119+BL90+BL74+BL113+BL78+BL88+BL116+BL110</f>
        <v>-5961</v>
      </c>
      <c r="BM55" s="28">
        <f t="shared" si="61"/>
        <v>15365</v>
      </c>
      <c r="BN55" s="28">
        <f t="shared" si="61"/>
        <v>0</v>
      </c>
      <c r="BO55" s="28">
        <f t="shared" si="61"/>
        <v>0</v>
      </c>
      <c r="BP55" s="28">
        <f t="shared" si="61"/>
        <v>3446297</v>
      </c>
      <c r="BQ55" s="28">
        <f t="shared" si="61"/>
        <v>2354769</v>
      </c>
      <c r="BR55" s="54">
        <f>BR56+BR60+BR84+BR93+BR119+BR90+BR74+BR113+BR78+BR88+BR116+BR110</f>
        <v>3414862</v>
      </c>
      <c r="BS55" s="59">
        <f>BS56+BS60+BS84+BS93+BS119+BS90+BS74+BS113+BS78+BS88+BS116+BS110</f>
        <v>2342645</v>
      </c>
      <c r="BT55" s="72">
        <f t="shared" si="1"/>
        <v>99.08786155110833</v>
      </c>
      <c r="BU55" s="73">
        <f>BS55/BQ55*100</f>
        <v>99.48512996391578</v>
      </c>
    </row>
    <row r="56" spans="1:73" ht="49.5">
      <c r="A56" s="5"/>
      <c r="B56" s="29" t="s">
        <v>64</v>
      </c>
      <c r="C56" s="31">
        <f t="shared" si="7"/>
        <v>913</v>
      </c>
      <c r="D56" s="30" t="s">
        <v>109</v>
      </c>
      <c r="E56" s="31" t="s">
        <v>11</v>
      </c>
      <c r="F56" s="34" t="s">
        <v>49</v>
      </c>
      <c r="G56" s="31"/>
      <c r="H56" s="35">
        <f aca="true" t="shared" si="62" ref="H56:W58">H57</f>
        <v>572</v>
      </c>
      <c r="I56" s="35">
        <f t="shared" si="62"/>
        <v>0</v>
      </c>
      <c r="J56" s="35">
        <f t="shared" si="62"/>
        <v>0</v>
      </c>
      <c r="K56" s="35">
        <f t="shared" si="62"/>
        <v>0</v>
      </c>
      <c r="L56" s="35">
        <f t="shared" si="62"/>
        <v>0</v>
      </c>
      <c r="M56" s="35">
        <f t="shared" si="62"/>
        <v>0</v>
      </c>
      <c r="N56" s="35">
        <f t="shared" si="62"/>
        <v>572</v>
      </c>
      <c r="O56" s="35">
        <f t="shared" si="62"/>
        <v>0</v>
      </c>
      <c r="P56" s="35">
        <f t="shared" si="62"/>
        <v>0</v>
      </c>
      <c r="Q56" s="35">
        <f t="shared" si="62"/>
        <v>0</v>
      </c>
      <c r="R56" s="35">
        <f t="shared" si="62"/>
        <v>0</v>
      </c>
      <c r="S56" s="35">
        <f t="shared" si="62"/>
        <v>0</v>
      </c>
      <c r="T56" s="35">
        <f t="shared" si="62"/>
        <v>572</v>
      </c>
      <c r="U56" s="35">
        <f t="shared" si="62"/>
        <v>0</v>
      </c>
      <c r="V56" s="35">
        <f t="shared" si="62"/>
        <v>0</v>
      </c>
      <c r="W56" s="35">
        <f t="shared" si="62"/>
        <v>0</v>
      </c>
      <c r="X56" s="35">
        <f aca="true" t="shared" si="63" ref="X56:AM58">X57</f>
        <v>0</v>
      </c>
      <c r="Y56" s="35">
        <f t="shared" si="63"/>
        <v>0</v>
      </c>
      <c r="Z56" s="35">
        <f t="shared" si="63"/>
        <v>572</v>
      </c>
      <c r="AA56" s="35">
        <f t="shared" si="63"/>
        <v>0</v>
      </c>
      <c r="AB56" s="35">
        <f t="shared" si="63"/>
        <v>0</v>
      </c>
      <c r="AC56" s="35">
        <f t="shared" si="63"/>
        <v>0</v>
      </c>
      <c r="AD56" s="35">
        <f t="shared" si="63"/>
        <v>0</v>
      </c>
      <c r="AE56" s="35">
        <f t="shared" si="63"/>
        <v>0</v>
      </c>
      <c r="AF56" s="35">
        <f t="shared" si="63"/>
        <v>572</v>
      </c>
      <c r="AG56" s="35">
        <f t="shared" si="63"/>
        <v>0</v>
      </c>
      <c r="AH56" s="35">
        <f t="shared" si="63"/>
        <v>0</v>
      </c>
      <c r="AI56" s="35">
        <f t="shared" si="63"/>
        <v>0</v>
      </c>
      <c r="AJ56" s="35">
        <f t="shared" si="63"/>
        <v>0</v>
      </c>
      <c r="AK56" s="35">
        <f t="shared" si="63"/>
        <v>0</v>
      </c>
      <c r="AL56" s="35">
        <f t="shared" si="63"/>
        <v>572</v>
      </c>
      <c r="AM56" s="35">
        <f t="shared" si="63"/>
        <v>0</v>
      </c>
      <c r="AN56" s="36">
        <f aca="true" t="shared" si="64" ref="AN56:BC58">AN57</f>
        <v>-107</v>
      </c>
      <c r="AO56" s="36">
        <f t="shared" si="64"/>
        <v>0</v>
      </c>
      <c r="AP56" s="36">
        <f t="shared" si="64"/>
        <v>0</v>
      </c>
      <c r="AQ56" s="35">
        <f t="shared" si="64"/>
        <v>0</v>
      </c>
      <c r="AR56" s="36">
        <f t="shared" si="64"/>
        <v>465</v>
      </c>
      <c r="AS56" s="36">
        <f t="shared" si="64"/>
        <v>0</v>
      </c>
      <c r="AT56" s="35">
        <f t="shared" si="64"/>
        <v>0</v>
      </c>
      <c r="AU56" s="35">
        <f t="shared" si="64"/>
        <v>0</v>
      </c>
      <c r="AV56" s="35">
        <f t="shared" si="64"/>
        <v>0</v>
      </c>
      <c r="AW56" s="35">
        <f t="shared" si="64"/>
        <v>0</v>
      </c>
      <c r="AX56" s="36">
        <f t="shared" si="64"/>
        <v>465</v>
      </c>
      <c r="AY56" s="36">
        <f t="shared" si="64"/>
        <v>0</v>
      </c>
      <c r="AZ56" s="35">
        <f t="shared" si="64"/>
        <v>-400</v>
      </c>
      <c r="BA56" s="35">
        <f t="shared" si="64"/>
        <v>0</v>
      </c>
      <c r="BB56" s="35">
        <f t="shared" si="64"/>
        <v>0</v>
      </c>
      <c r="BC56" s="35">
        <f t="shared" si="64"/>
        <v>0</v>
      </c>
      <c r="BD56" s="36">
        <f aca="true" t="shared" si="65" ref="BD56:BS58">BD57</f>
        <v>65</v>
      </c>
      <c r="BE56" s="36">
        <f t="shared" si="65"/>
        <v>0</v>
      </c>
      <c r="BF56" s="35">
        <f t="shared" si="65"/>
        <v>0</v>
      </c>
      <c r="BG56" s="36">
        <f t="shared" si="65"/>
        <v>0</v>
      </c>
      <c r="BH56" s="35">
        <f t="shared" si="65"/>
        <v>0</v>
      </c>
      <c r="BI56" s="36">
        <f t="shared" si="65"/>
        <v>0</v>
      </c>
      <c r="BJ56" s="36">
        <f t="shared" si="65"/>
        <v>65</v>
      </c>
      <c r="BK56" s="36">
        <f t="shared" si="65"/>
        <v>0</v>
      </c>
      <c r="BL56" s="36">
        <f t="shared" si="65"/>
        <v>0</v>
      </c>
      <c r="BM56" s="36">
        <f t="shared" si="65"/>
        <v>0</v>
      </c>
      <c r="BN56" s="36">
        <f t="shared" si="65"/>
        <v>0</v>
      </c>
      <c r="BO56" s="36">
        <f t="shared" si="65"/>
        <v>0</v>
      </c>
      <c r="BP56" s="36">
        <f t="shared" si="65"/>
        <v>65</v>
      </c>
      <c r="BQ56" s="36">
        <f t="shared" si="65"/>
        <v>0</v>
      </c>
      <c r="BR56" s="61">
        <f t="shared" si="65"/>
        <v>0</v>
      </c>
      <c r="BS56" s="58">
        <f t="shared" si="65"/>
        <v>0</v>
      </c>
      <c r="BT56" s="68">
        <f t="shared" si="1"/>
        <v>0</v>
      </c>
      <c r="BU56" s="69"/>
    </row>
    <row r="57" spans="1:73" ht="16.5">
      <c r="A57" s="5"/>
      <c r="B57" s="29" t="s">
        <v>13</v>
      </c>
      <c r="C57" s="31">
        <f t="shared" si="7"/>
        <v>913</v>
      </c>
      <c r="D57" s="30" t="s">
        <v>109</v>
      </c>
      <c r="E57" s="31" t="s">
        <v>11</v>
      </c>
      <c r="F57" s="34" t="s">
        <v>50</v>
      </c>
      <c r="G57" s="31"/>
      <c r="H57" s="35">
        <f t="shared" si="62"/>
        <v>572</v>
      </c>
      <c r="I57" s="35">
        <f t="shared" si="62"/>
        <v>0</v>
      </c>
      <c r="J57" s="35">
        <f t="shared" si="62"/>
        <v>0</v>
      </c>
      <c r="K57" s="35">
        <f t="shared" si="62"/>
        <v>0</v>
      </c>
      <c r="L57" s="35">
        <f t="shared" si="62"/>
        <v>0</v>
      </c>
      <c r="M57" s="35">
        <f t="shared" si="62"/>
        <v>0</v>
      </c>
      <c r="N57" s="35">
        <f t="shared" si="62"/>
        <v>572</v>
      </c>
      <c r="O57" s="35">
        <f t="shared" si="62"/>
        <v>0</v>
      </c>
      <c r="P57" s="35">
        <f t="shared" si="62"/>
        <v>0</v>
      </c>
      <c r="Q57" s="35">
        <f t="shared" si="62"/>
        <v>0</v>
      </c>
      <c r="R57" s="35">
        <f t="shared" si="62"/>
        <v>0</v>
      </c>
      <c r="S57" s="35">
        <f t="shared" si="62"/>
        <v>0</v>
      </c>
      <c r="T57" s="35">
        <f t="shared" si="62"/>
        <v>572</v>
      </c>
      <c r="U57" s="35">
        <f t="shared" si="62"/>
        <v>0</v>
      </c>
      <c r="V57" s="35">
        <f t="shared" si="62"/>
        <v>0</v>
      </c>
      <c r="W57" s="35">
        <f t="shared" si="62"/>
        <v>0</v>
      </c>
      <c r="X57" s="35">
        <f t="shared" si="63"/>
        <v>0</v>
      </c>
      <c r="Y57" s="35">
        <f t="shared" si="63"/>
        <v>0</v>
      </c>
      <c r="Z57" s="35">
        <f t="shared" si="63"/>
        <v>572</v>
      </c>
      <c r="AA57" s="35">
        <f t="shared" si="63"/>
        <v>0</v>
      </c>
      <c r="AB57" s="35">
        <f t="shared" si="63"/>
        <v>0</v>
      </c>
      <c r="AC57" s="35">
        <f t="shared" si="63"/>
        <v>0</v>
      </c>
      <c r="AD57" s="35">
        <f t="shared" si="63"/>
        <v>0</v>
      </c>
      <c r="AE57" s="35">
        <f t="shared" si="63"/>
        <v>0</v>
      </c>
      <c r="AF57" s="35">
        <f t="shared" si="63"/>
        <v>572</v>
      </c>
      <c r="AG57" s="35">
        <f t="shared" si="63"/>
        <v>0</v>
      </c>
      <c r="AH57" s="35">
        <f t="shared" si="63"/>
        <v>0</v>
      </c>
      <c r="AI57" s="35">
        <f t="shared" si="63"/>
        <v>0</v>
      </c>
      <c r="AJ57" s="35">
        <f t="shared" si="63"/>
        <v>0</v>
      </c>
      <c r="AK57" s="35">
        <f t="shared" si="63"/>
        <v>0</v>
      </c>
      <c r="AL57" s="35">
        <f t="shared" si="63"/>
        <v>572</v>
      </c>
      <c r="AM57" s="35">
        <f t="shared" si="63"/>
        <v>0</v>
      </c>
      <c r="AN57" s="36">
        <f t="shared" si="64"/>
        <v>-107</v>
      </c>
      <c r="AO57" s="36">
        <f t="shared" si="64"/>
        <v>0</v>
      </c>
      <c r="AP57" s="36">
        <f t="shared" si="64"/>
        <v>0</v>
      </c>
      <c r="AQ57" s="35">
        <f t="shared" si="64"/>
        <v>0</v>
      </c>
      <c r="AR57" s="36">
        <f t="shared" si="64"/>
        <v>465</v>
      </c>
      <c r="AS57" s="36">
        <f t="shared" si="64"/>
        <v>0</v>
      </c>
      <c r="AT57" s="35">
        <f t="shared" si="64"/>
        <v>0</v>
      </c>
      <c r="AU57" s="35">
        <f t="shared" si="64"/>
        <v>0</v>
      </c>
      <c r="AV57" s="35">
        <f t="shared" si="64"/>
        <v>0</v>
      </c>
      <c r="AW57" s="35">
        <f t="shared" si="64"/>
        <v>0</v>
      </c>
      <c r="AX57" s="36">
        <f t="shared" si="64"/>
        <v>465</v>
      </c>
      <c r="AY57" s="36">
        <f t="shared" si="64"/>
        <v>0</v>
      </c>
      <c r="AZ57" s="35">
        <f t="shared" si="64"/>
        <v>-400</v>
      </c>
      <c r="BA57" s="35">
        <f t="shared" si="64"/>
        <v>0</v>
      </c>
      <c r="BB57" s="35">
        <f t="shared" si="64"/>
        <v>0</v>
      </c>
      <c r="BC57" s="35">
        <f t="shared" si="64"/>
        <v>0</v>
      </c>
      <c r="BD57" s="36">
        <f t="shared" si="65"/>
        <v>65</v>
      </c>
      <c r="BE57" s="36">
        <f t="shared" si="65"/>
        <v>0</v>
      </c>
      <c r="BF57" s="35">
        <f t="shared" si="65"/>
        <v>0</v>
      </c>
      <c r="BG57" s="36">
        <f t="shared" si="65"/>
        <v>0</v>
      </c>
      <c r="BH57" s="35">
        <f t="shared" si="65"/>
        <v>0</v>
      </c>
      <c r="BI57" s="36">
        <f t="shared" si="65"/>
        <v>0</v>
      </c>
      <c r="BJ57" s="36">
        <f t="shared" si="65"/>
        <v>65</v>
      </c>
      <c r="BK57" s="36">
        <f t="shared" si="65"/>
        <v>0</v>
      </c>
      <c r="BL57" s="36">
        <f t="shared" si="65"/>
        <v>0</v>
      </c>
      <c r="BM57" s="36">
        <f t="shared" si="65"/>
        <v>0</v>
      </c>
      <c r="BN57" s="36">
        <f t="shared" si="65"/>
        <v>0</v>
      </c>
      <c r="BO57" s="36">
        <f t="shared" si="65"/>
        <v>0</v>
      </c>
      <c r="BP57" s="36">
        <f t="shared" si="65"/>
        <v>65</v>
      </c>
      <c r="BQ57" s="36">
        <f t="shared" si="65"/>
        <v>0</v>
      </c>
      <c r="BR57" s="61">
        <f t="shared" si="65"/>
        <v>0</v>
      </c>
      <c r="BS57" s="58">
        <f t="shared" si="65"/>
        <v>0</v>
      </c>
      <c r="BT57" s="68">
        <f t="shared" si="1"/>
        <v>0</v>
      </c>
      <c r="BU57" s="69"/>
    </row>
    <row r="58" spans="1:73" ht="16.5">
      <c r="A58" s="5"/>
      <c r="B58" s="29" t="s">
        <v>45</v>
      </c>
      <c r="C58" s="31">
        <f t="shared" si="7"/>
        <v>913</v>
      </c>
      <c r="D58" s="30" t="s">
        <v>109</v>
      </c>
      <c r="E58" s="31" t="s">
        <v>11</v>
      </c>
      <c r="F58" s="34" t="s">
        <v>51</v>
      </c>
      <c r="G58" s="31"/>
      <c r="H58" s="35">
        <f t="shared" si="62"/>
        <v>572</v>
      </c>
      <c r="I58" s="35">
        <f t="shared" si="62"/>
        <v>0</v>
      </c>
      <c r="J58" s="35">
        <f t="shared" si="62"/>
        <v>0</v>
      </c>
      <c r="K58" s="35">
        <f t="shared" si="62"/>
        <v>0</v>
      </c>
      <c r="L58" s="35">
        <f t="shared" si="62"/>
        <v>0</v>
      </c>
      <c r="M58" s="35">
        <f t="shared" si="62"/>
        <v>0</v>
      </c>
      <c r="N58" s="35">
        <f t="shared" si="62"/>
        <v>572</v>
      </c>
      <c r="O58" s="35">
        <f t="shared" si="62"/>
        <v>0</v>
      </c>
      <c r="P58" s="35">
        <f t="shared" si="62"/>
        <v>0</v>
      </c>
      <c r="Q58" s="35">
        <f t="shared" si="62"/>
        <v>0</v>
      </c>
      <c r="R58" s="35">
        <f t="shared" si="62"/>
        <v>0</v>
      </c>
      <c r="S58" s="35">
        <f t="shared" si="62"/>
        <v>0</v>
      </c>
      <c r="T58" s="35">
        <f t="shared" si="62"/>
        <v>572</v>
      </c>
      <c r="U58" s="35">
        <f t="shared" si="62"/>
        <v>0</v>
      </c>
      <c r="V58" s="35">
        <f t="shared" si="62"/>
        <v>0</v>
      </c>
      <c r="W58" s="35">
        <f t="shared" si="62"/>
        <v>0</v>
      </c>
      <c r="X58" s="35">
        <f t="shared" si="63"/>
        <v>0</v>
      </c>
      <c r="Y58" s="35">
        <f t="shared" si="63"/>
        <v>0</v>
      </c>
      <c r="Z58" s="35">
        <f t="shared" si="63"/>
        <v>572</v>
      </c>
      <c r="AA58" s="35">
        <f t="shared" si="63"/>
        <v>0</v>
      </c>
      <c r="AB58" s="35">
        <f t="shared" si="63"/>
        <v>0</v>
      </c>
      <c r="AC58" s="35">
        <f t="shared" si="63"/>
        <v>0</v>
      </c>
      <c r="AD58" s="35">
        <f t="shared" si="63"/>
        <v>0</v>
      </c>
      <c r="AE58" s="35">
        <f t="shared" si="63"/>
        <v>0</v>
      </c>
      <c r="AF58" s="35">
        <f t="shared" si="63"/>
        <v>572</v>
      </c>
      <c r="AG58" s="35">
        <f t="shared" si="63"/>
        <v>0</v>
      </c>
      <c r="AH58" s="35">
        <f t="shared" si="63"/>
        <v>0</v>
      </c>
      <c r="AI58" s="35">
        <f t="shared" si="63"/>
        <v>0</v>
      </c>
      <c r="AJ58" s="35">
        <f t="shared" si="63"/>
        <v>0</v>
      </c>
      <c r="AK58" s="35">
        <f t="shared" si="63"/>
        <v>0</v>
      </c>
      <c r="AL58" s="35">
        <f t="shared" si="63"/>
        <v>572</v>
      </c>
      <c r="AM58" s="35">
        <f t="shared" si="63"/>
        <v>0</v>
      </c>
      <c r="AN58" s="36">
        <f t="shared" si="64"/>
        <v>-107</v>
      </c>
      <c r="AO58" s="36">
        <f t="shared" si="64"/>
        <v>0</v>
      </c>
      <c r="AP58" s="36">
        <f t="shared" si="64"/>
        <v>0</v>
      </c>
      <c r="AQ58" s="35">
        <f t="shared" si="64"/>
        <v>0</v>
      </c>
      <c r="AR58" s="36">
        <f t="shared" si="64"/>
        <v>465</v>
      </c>
      <c r="AS58" s="36">
        <f t="shared" si="64"/>
        <v>0</v>
      </c>
      <c r="AT58" s="35">
        <f t="shared" si="64"/>
        <v>0</v>
      </c>
      <c r="AU58" s="35">
        <f t="shared" si="64"/>
        <v>0</v>
      </c>
      <c r="AV58" s="35">
        <f t="shared" si="64"/>
        <v>0</v>
      </c>
      <c r="AW58" s="35">
        <f t="shared" si="64"/>
        <v>0</v>
      </c>
      <c r="AX58" s="36">
        <f t="shared" si="64"/>
        <v>465</v>
      </c>
      <c r="AY58" s="36">
        <f t="shared" si="64"/>
        <v>0</v>
      </c>
      <c r="AZ58" s="35">
        <f t="shared" si="64"/>
        <v>-400</v>
      </c>
      <c r="BA58" s="35">
        <f t="shared" si="64"/>
        <v>0</v>
      </c>
      <c r="BB58" s="35">
        <f t="shared" si="64"/>
        <v>0</v>
      </c>
      <c r="BC58" s="35">
        <f t="shared" si="64"/>
        <v>0</v>
      </c>
      <c r="BD58" s="36">
        <f t="shared" si="65"/>
        <v>65</v>
      </c>
      <c r="BE58" s="36">
        <f t="shared" si="65"/>
        <v>0</v>
      </c>
      <c r="BF58" s="35">
        <f t="shared" si="65"/>
        <v>0</v>
      </c>
      <c r="BG58" s="36">
        <f t="shared" si="65"/>
        <v>0</v>
      </c>
      <c r="BH58" s="35">
        <f t="shared" si="65"/>
        <v>0</v>
      </c>
      <c r="BI58" s="36">
        <f t="shared" si="65"/>
        <v>0</v>
      </c>
      <c r="BJ58" s="36">
        <f t="shared" si="65"/>
        <v>65</v>
      </c>
      <c r="BK58" s="36">
        <f t="shared" si="65"/>
        <v>0</v>
      </c>
      <c r="BL58" s="36">
        <f t="shared" si="65"/>
        <v>0</v>
      </c>
      <c r="BM58" s="36">
        <f t="shared" si="65"/>
        <v>0</v>
      </c>
      <c r="BN58" s="36">
        <f t="shared" si="65"/>
        <v>0</v>
      </c>
      <c r="BO58" s="36">
        <f t="shared" si="65"/>
        <v>0</v>
      </c>
      <c r="BP58" s="36">
        <f t="shared" si="65"/>
        <v>65</v>
      </c>
      <c r="BQ58" s="36">
        <f t="shared" si="65"/>
        <v>0</v>
      </c>
      <c r="BR58" s="61">
        <f t="shared" si="65"/>
        <v>0</v>
      </c>
      <c r="BS58" s="58">
        <f t="shared" si="65"/>
        <v>0</v>
      </c>
      <c r="BT58" s="68">
        <f t="shared" si="1"/>
        <v>0</v>
      </c>
      <c r="BU58" s="69"/>
    </row>
    <row r="59" spans="1:73" ht="33">
      <c r="A59" s="5"/>
      <c r="B59" s="29" t="s">
        <v>17</v>
      </c>
      <c r="C59" s="31">
        <f t="shared" si="7"/>
        <v>913</v>
      </c>
      <c r="D59" s="30" t="s">
        <v>109</v>
      </c>
      <c r="E59" s="31" t="s">
        <v>11</v>
      </c>
      <c r="F59" s="34" t="s">
        <v>51</v>
      </c>
      <c r="G59" s="31" t="s">
        <v>18</v>
      </c>
      <c r="H59" s="32">
        <v>572</v>
      </c>
      <c r="I59" s="32"/>
      <c r="J59" s="32"/>
      <c r="K59" s="32"/>
      <c r="L59" s="32"/>
      <c r="M59" s="32"/>
      <c r="N59" s="32">
        <f>M59+L59+K59+J59+H59</f>
        <v>572</v>
      </c>
      <c r="O59" s="32">
        <f>K59+I59</f>
        <v>0</v>
      </c>
      <c r="P59" s="32"/>
      <c r="Q59" s="32"/>
      <c r="R59" s="32"/>
      <c r="S59" s="32"/>
      <c r="T59" s="32">
        <f>S59+R59+Q59+P59+N59</f>
        <v>572</v>
      </c>
      <c r="U59" s="32">
        <f>Q59+O59</f>
        <v>0</v>
      </c>
      <c r="V59" s="32"/>
      <c r="W59" s="32"/>
      <c r="X59" s="32"/>
      <c r="Y59" s="32"/>
      <c r="Z59" s="32">
        <f>Y59+X59+W59+V59+T59</f>
        <v>572</v>
      </c>
      <c r="AA59" s="32">
        <f>W59+U59</f>
        <v>0</v>
      </c>
      <c r="AB59" s="32"/>
      <c r="AC59" s="32"/>
      <c r="AD59" s="32"/>
      <c r="AE59" s="32"/>
      <c r="AF59" s="32">
        <f>AE59+AD59+AC59+AB59+Z59</f>
        <v>572</v>
      </c>
      <c r="AG59" s="32">
        <f>AC59+AA59</f>
        <v>0</v>
      </c>
      <c r="AH59" s="32"/>
      <c r="AI59" s="32"/>
      <c r="AJ59" s="32"/>
      <c r="AK59" s="32"/>
      <c r="AL59" s="32">
        <f>AK59+AJ59+AI59+AH59+AF59</f>
        <v>572</v>
      </c>
      <c r="AM59" s="32">
        <f>AI59+AG59</f>
        <v>0</v>
      </c>
      <c r="AN59" s="33">
        <v>-107</v>
      </c>
      <c r="AO59" s="33"/>
      <c r="AP59" s="33"/>
      <c r="AQ59" s="32"/>
      <c r="AR59" s="33">
        <f>AQ59+AP59+AO59+AN59+AL59</f>
        <v>465</v>
      </c>
      <c r="AS59" s="33">
        <f>AO59+AM59</f>
        <v>0</v>
      </c>
      <c r="AT59" s="32"/>
      <c r="AU59" s="32"/>
      <c r="AV59" s="32"/>
      <c r="AW59" s="32"/>
      <c r="AX59" s="33">
        <f>AW59+AV59+AU59+AT59+AR59</f>
        <v>465</v>
      </c>
      <c r="AY59" s="33">
        <f>AU59+AS59</f>
        <v>0</v>
      </c>
      <c r="AZ59" s="32">
        <v>-400</v>
      </c>
      <c r="BA59" s="32"/>
      <c r="BB59" s="32"/>
      <c r="BC59" s="32"/>
      <c r="BD59" s="33">
        <f>BC59+BB59+BA59+AZ59+AX59</f>
        <v>65</v>
      </c>
      <c r="BE59" s="33">
        <f>BA59+AY59</f>
        <v>0</v>
      </c>
      <c r="BF59" s="32"/>
      <c r="BG59" s="33"/>
      <c r="BH59" s="32"/>
      <c r="BI59" s="33"/>
      <c r="BJ59" s="33">
        <f>BI59+BH59+BG59+BF59+BD59</f>
        <v>65</v>
      </c>
      <c r="BK59" s="33">
        <f>BG59+BE59</f>
        <v>0</v>
      </c>
      <c r="BL59" s="33"/>
      <c r="BM59" s="33"/>
      <c r="BN59" s="33"/>
      <c r="BO59" s="33"/>
      <c r="BP59" s="33">
        <f>BO59+BN59+BM59+BL59+BJ59</f>
        <v>65</v>
      </c>
      <c r="BQ59" s="33">
        <f>BM59+BK59</f>
        <v>0</v>
      </c>
      <c r="BS59" s="60"/>
      <c r="BT59" s="68">
        <f t="shared" si="1"/>
        <v>0</v>
      </c>
      <c r="BU59" s="69"/>
    </row>
    <row r="60" spans="1:73" ht="33">
      <c r="A60" s="5"/>
      <c r="B60" s="29" t="s">
        <v>21</v>
      </c>
      <c r="C60" s="31">
        <f t="shared" si="7"/>
        <v>913</v>
      </c>
      <c r="D60" s="30" t="s">
        <v>109</v>
      </c>
      <c r="E60" s="31" t="s">
        <v>11</v>
      </c>
      <c r="F60" s="34" t="s">
        <v>117</v>
      </c>
      <c r="G60" s="31"/>
      <c r="H60" s="35">
        <f>H61+H68</f>
        <v>1035267</v>
      </c>
      <c r="I60" s="35">
        <f aca="true" t="shared" si="66" ref="I60:BQ60">I61+I68</f>
        <v>0</v>
      </c>
      <c r="J60" s="35">
        <f t="shared" si="66"/>
        <v>0</v>
      </c>
      <c r="K60" s="35">
        <f t="shared" si="66"/>
        <v>0</v>
      </c>
      <c r="L60" s="35">
        <f t="shared" si="66"/>
        <v>34348</v>
      </c>
      <c r="M60" s="35">
        <f t="shared" si="66"/>
        <v>0</v>
      </c>
      <c r="N60" s="35">
        <f t="shared" si="66"/>
        <v>1069615</v>
      </c>
      <c r="O60" s="35">
        <f t="shared" si="66"/>
        <v>0</v>
      </c>
      <c r="P60" s="35">
        <f t="shared" si="66"/>
        <v>4287</v>
      </c>
      <c r="Q60" s="35">
        <f t="shared" si="66"/>
        <v>0</v>
      </c>
      <c r="R60" s="35">
        <f t="shared" si="66"/>
        <v>0</v>
      </c>
      <c r="S60" s="35">
        <f t="shared" si="66"/>
        <v>0</v>
      </c>
      <c r="T60" s="35">
        <f t="shared" si="66"/>
        <v>1073902</v>
      </c>
      <c r="U60" s="35">
        <f t="shared" si="66"/>
        <v>0</v>
      </c>
      <c r="V60" s="35">
        <f t="shared" si="66"/>
        <v>20975</v>
      </c>
      <c r="W60" s="35">
        <f t="shared" si="66"/>
        <v>0</v>
      </c>
      <c r="X60" s="35">
        <f t="shared" si="66"/>
        <v>3000</v>
      </c>
      <c r="Y60" s="35">
        <f t="shared" si="66"/>
        <v>0</v>
      </c>
      <c r="Z60" s="35">
        <f t="shared" si="66"/>
        <v>1097877</v>
      </c>
      <c r="AA60" s="35">
        <f t="shared" si="66"/>
        <v>0</v>
      </c>
      <c r="AB60" s="35">
        <f t="shared" si="66"/>
        <v>-9478</v>
      </c>
      <c r="AC60" s="35">
        <f t="shared" si="66"/>
        <v>0</v>
      </c>
      <c r="AD60" s="35">
        <f t="shared" si="66"/>
        <v>0</v>
      </c>
      <c r="AE60" s="35">
        <f t="shared" si="66"/>
        <v>0</v>
      </c>
      <c r="AF60" s="35">
        <f t="shared" si="66"/>
        <v>1088399</v>
      </c>
      <c r="AG60" s="35">
        <f t="shared" si="66"/>
        <v>0</v>
      </c>
      <c r="AH60" s="35">
        <f t="shared" si="66"/>
        <v>0</v>
      </c>
      <c r="AI60" s="35">
        <f t="shared" si="66"/>
        <v>0</v>
      </c>
      <c r="AJ60" s="35">
        <f t="shared" si="66"/>
        <v>950</v>
      </c>
      <c r="AK60" s="35">
        <f t="shared" si="66"/>
        <v>0</v>
      </c>
      <c r="AL60" s="35">
        <f t="shared" si="66"/>
        <v>1089349</v>
      </c>
      <c r="AM60" s="35">
        <f t="shared" si="66"/>
        <v>0</v>
      </c>
      <c r="AN60" s="36">
        <f t="shared" si="66"/>
        <v>0</v>
      </c>
      <c r="AO60" s="36">
        <f t="shared" si="66"/>
        <v>0</v>
      </c>
      <c r="AP60" s="36">
        <f t="shared" si="66"/>
        <v>5676</v>
      </c>
      <c r="AQ60" s="35">
        <f t="shared" si="66"/>
        <v>-1856</v>
      </c>
      <c r="AR60" s="36">
        <f t="shared" si="66"/>
        <v>1093169</v>
      </c>
      <c r="AS60" s="36">
        <f t="shared" si="66"/>
        <v>0</v>
      </c>
      <c r="AT60" s="35">
        <f t="shared" si="66"/>
        <v>0</v>
      </c>
      <c r="AU60" s="35">
        <f t="shared" si="66"/>
        <v>0</v>
      </c>
      <c r="AV60" s="35">
        <f t="shared" si="66"/>
        <v>0</v>
      </c>
      <c r="AW60" s="35">
        <f t="shared" si="66"/>
        <v>0</v>
      </c>
      <c r="AX60" s="36">
        <f t="shared" si="66"/>
        <v>1093169</v>
      </c>
      <c r="AY60" s="36">
        <f t="shared" si="66"/>
        <v>0</v>
      </c>
      <c r="AZ60" s="35">
        <f t="shared" si="66"/>
        <v>-1591</v>
      </c>
      <c r="BA60" s="35">
        <f t="shared" si="66"/>
        <v>0</v>
      </c>
      <c r="BB60" s="35">
        <f t="shared" si="66"/>
        <v>-4602</v>
      </c>
      <c r="BC60" s="35">
        <f t="shared" si="66"/>
        <v>-1103</v>
      </c>
      <c r="BD60" s="36">
        <f t="shared" si="66"/>
        <v>1085873</v>
      </c>
      <c r="BE60" s="36">
        <f t="shared" si="66"/>
        <v>0</v>
      </c>
      <c r="BF60" s="35">
        <f t="shared" si="66"/>
        <v>0</v>
      </c>
      <c r="BG60" s="36">
        <f t="shared" si="66"/>
        <v>0</v>
      </c>
      <c r="BH60" s="35">
        <f t="shared" si="66"/>
        <v>0</v>
      </c>
      <c r="BI60" s="36">
        <f t="shared" si="66"/>
        <v>0</v>
      </c>
      <c r="BJ60" s="36">
        <f t="shared" si="66"/>
        <v>1085873</v>
      </c>
      <c r="BK60" s="36">
        <f t="shared" si="66"/>
        <v>0</v>
      </c>
      <c r="BL60" s="36">
        <f t="shared" si="66"/>
        <v>-5961</v>
      </c>
      <c r="BM60" s="36">
        <f t="shared" si="66"/>
        <v>0</v>
      </c>
      <c r="BN60" s="36">
        <f t="shared" si="66"/>
        <v>0</v>
      </c>
      <c r="BO60" s="36">
        <f t="shared" si="66"/>
        <v>0</v>
      </c>
      <c r="BP60" s="36">
        <f t="shared" si="66"/>
        <v>1079912</v>
      </c>
      <c r="BQ60" s="36">
        <f t="shared" si="66"/>
        <v>0</v>
      </c>
      <c r="BR60" s="61">
        <f>BR61+BR68</f>
        <v>1061296</v>
      </c>
      <c r="BS60" s="58">
        <f>BS61+BS68</f>
        <v>0</v>
      </c>
      <c r="BT60" s="68">
        <f t="shared" si="1"/>
        <v>98.27615583491989</v>
      </c>
      <c r="BU60" s="69"/>
    </row>
    <row r="61" spans="1:73" ht="33">
      <c r="A61" s="5"/>
      <c r="B61" s="29" t="s">
        <v>16</v>
      </c>
      <c r="C61" s="31">
        <f t="shared" si="7"/>
        <v>913</v>
      </c>
      <c r="D61" s="30" t="s">
        <v>109</v>
      </c>
      <c r="E61" s="31" t="s">
        <v>11</v>
      </c>
      <c r="F61" s="34" t="s">
        <v>39</v>
      </c>
      <c r="G61" s="31"/>
      <c r="H61" s="35">
        <f>H62+H64+H66</f>
        <v>1028594</v>
      </c>
      <c r="I61" s="35">
        <f aca="true" t="shared" si="67" ref="I61:BQ61">I62+I64+I66</f>
        <v>0</v>
      </c>
      <c r="J61" s="35">
        <f t="shared" si="67"/>
        <v>0</v>
      </c>
      <c r="K61" s="35">
        <f t="shared" si="67"/>
        <v>0</v>
      </c>
      <c r="L61" s="35">
        <f t="shared" si="67"/>
        <v>0</v>
      </c>
      <c r="M61" s="35">
        <f t="shared" si="67"/>
        <v>0</v>
      </c>
      <c r="N61" s="35">
        <f t="shared" si="67"/>
        <v>1028594</v>
      </c>
      <c r="O61" s="35">
        <f t="shared" si="67"/>
        <v>0</v>
      </c>
      <c r="P61" s="35">
        <f t="shared" si="67"/>
        <v>4187</v>
      </c>
      <c r="Q61" s="35">
        <f t="shared" si="67"/>
        <v>0</v>
      </c>
      <c r="R61" s="35">
        <f t="shared" si="67"/>
        <v>0</v>
      </c>
      <c r="S61" s="35">
        <f t="shared" si="67"/>
        <v>0</v>
      </c>
      <c r="T61" s="35">
        <f t="shared" si="67"/>
        <v>1032781</v>
      </c>
      <c r="U61" s="35">
        <f t="shared" si="67"/>
        <v>0</v>
      </c>
      <c r="V61" s="35">
        <f t="shared" si="67"/>
        <v>2907</v>
      </c>
      <c r="W61" s="35">
        <f t="shared" si="67"/>
        <v>0</v>
      </c>
      <c r="X61" s="35">
        <f t="shared" si="67"/>
        <v>0</v>
      </c>
      <c r="Y61" s="35">
        <f t="shared" si="67"/>
        <v>0</v>
      </c>
      <c r="Z61" s="35">
        <f t="shared" si="67"/>
        <v>1035688</v>
      </c>
      <c r="AA61" s="35">
        <f t="shared" si="67"/>
        <v>0</v>
      </c>
      <c r="AB61" s="35">
        <f t="shared" si="67"/>
        <v>0</v>
      </c>
      <c r="AC61" s="35">
        <f t="shared" si="67"/>
        <v>0</v>
      </c>
      <c r="AD61" s="35">
        <f t="shared" si="67"/>
        <v>0</v>
      </c>
      <c r="AE61" s="35">
        <f t="shared" si="67"/>
        <v>0</v>
      </c>
      <c r="AF61" s="35">
        <f t="shared" si="67"/>
        <v>1035688</v>
      </c>
      <c r="AG61" s="35">
        <f t="shared" si="67"/>
        <v>0</v>
      </c>
      <c r="AH61" s="35">
        <f t="shared" si="67"/>
        <v>0</v>
      </c>
      <c r="AI61" s="35">
        <f t="shared" si="67"/>
        <v>0</v>
      </c>
      <c r="AJ61" s="35">
        <f t="shared" si="67"/>
        <v>0</v>
      </c>
      <c r="AK61" s="35">
        <f t="shared" si="67"/>
        <v>0</v>
      </c>
      <c r="AL61" s="35">
        <f t="shared" si="67"/>
        <v>1035688</v>
      </c>
      <c r="AM61" s="35">
        <f t="shared" si="67"/>
        <v>0</v>
      </c>
      <c r="AN61" s="36">
        <f t="shared" si="67"/>
        <v>0</v>
      </c>
      <c r="AO61" s="36">
        <f t="shared" si="67"/>
        <v>0</v>
      </c>
      <c r="AP61" s="36">
        <f t="shared" si="67"/>
        <v>0</v>
      </c>
      <c r="AQ61" s="35">
        <f t="shared" si="67"/>
        <v>0</v>
      </c>
      <c r="AR61" s="36">
        <f t="shared" si="67"/>
        <v>1035688</v>
      </c>
      <c r="AS61" s="36">
        <f t="shared" si="67"/>
        <v>0</v>
      </c>
      <c r="AT61" s="35">
        <f t="shared" si="67"/>
        <v>0</v>
      </c>
      <c r="AU61" s="35">
        <f t="shared" si="67"/>
        <v>0</v>
      </c>
      <c r="AV61" s="35">
        <f t="shared" si="67"/>
        <v>0</v>
      </c>
      <c r="AW61" s="35">
        <f t="shared" si="67"/>
        <v>0</v>
      </c>
      <c r="AX61" s="36">
        <f t="shared" si="67"/>
        <v>1035688</v>
      </c>
      <c r="AY61" s="36">
        <f t="shared" si="67"/>
        <v>0</v>
      </c>
      <c r="AZ61" s="35">
        <f t="shared" si="67"/>
        <v>59</v>
      </c>
      <c r="BA61" s="35">
        <f t="shared" si="67"/>
        <v>0</v>
      </c>
      <c r="BB61" s="35">
        <f t="shared" si="67"/>
        <v>-4602</v>
      </c>
      <c r="BC61" s="35">
        <f t="shared" si="67"/>
        <v>0</v>
      </c>
      <c r="BD61" s="36">
        <f t="shared" si="67"/>
        <v>1031145</v>
      </c>
      <c r="BE61" s="36">
        <f t="shared" si="67"/>
        <v>0</v>
      </c>
      <c r="BF61" s="35">
        <f t="shared" si="67"/>
        <v>0</v>
      </c>
      <c r="BG61" s="36">
        <f t="shared" si="67"/>
        <v>0</v>
      </c>
      <c r="BH61" s="35">
        <f t="shared" si="67"/>
        <v>0</v>
      </c>
      <c r="BI61" s="36">
        <f t="shared" si="67"/>
        <v>0</v>
      </c>
      <c r="BJ61" s="36">
        <f t="shared" si="67"/>
        <v>1031145</v>
      </c>
      <c r="BK61" s="36">
        <f t="shared" si="67"/>
        <v>0</v>
      </c>
      <c r="BL61" s="36">
        <f t="shared" si="67"/>
        <v>-6132</v>
      </c>
      <c r="BM61" s="36">
        <f t="shared" si="67"/>
        <v>0</v>
      </c>
      <c r="BN61" s="36">
        <f t="shared" si="67"/>
        <v>0</v>
      </c>
      <c r="BO61" s="36">
        <f t="shared" si="67"/>
        <v>0</v>
      </c>
      <c r="BP61" s="36">
        <f t="shared" si="67"/>
        <v>1025013</v>
      </c>
      <c r="BQ61" s="36">
        <f t="shared" si="67"/>
        <v>0</v>
      </c>
      <c r="BR61" s="61">
        <f>BR62+BR64+BR66</f>
        <v>1020467</v>
      </c>
      <c r="BS61" s="58">
        <f>BS62+BS64+BS66</f>
        <v>0</v>
      </c>
      <c r="BT61" s="68">
        <f t="shared" si="1"/>
        <v>99.55649342983942</v>
      </c>
      <c r="BU61" s="69"/>
    </row>
    <row r="62" spans="1:73" ht="16.5">
      <c r="A62" s="5"/>
      <c r="B62" s="29" t="s">
        <v>46</v>
      </c>
      <c r="C62" s="31">
        <f t="shared" si="7"/>
        <v>913</v>
      </c>
      <c r="D62" s="30" t="s">
        <v>109</v>
      </c>
      <c r="E62" s="31" t="s">
        <v>11</v>
      </c>
      <c r="F62" s="34" t="s">
        <v>52</v>
      </c>
      <c r="G62" s="31"/>
      <c r="H62" s="35">
        <f aca="true" t="shared" si="68" ref="H62:BS62">H63</f>
        <v>710530</v>
      </c>
      <c r="I62" s="35">
        <f t="shared" si="68"/>
        <v>0</v>
      </c>
      <c r="J62" s="35">
        <f t="shared" si="68"/>
        <v>0</v>
      </c>
      <c r="K62" s="35">
        <f t="shared" si="68"/>
        <v>0</v>
      </c>
      <c r="L62" s="35">
        <f t="shared" si="68"/>
        <v>0</v>
      </c>
      <c r="M62" s="35">
        <f t="shared" si="68"/>
        <v>0</v>
      </c>
      <c r="N62" s="35">
        <f t="shared" si="68"/>
        <v>710530</v>
      </c>
      <c r="O62" s="35">
        <f t="shared" si="68"/>
        <v>0</v>
      </c>
      <c r="P62" s="35">
        <f t="shared" si="68"/>
        <v>5902</v>
      </c>
      <c r="Q62" s="35">
        <f t="shared" si="68"/>
        <v>0</v>
      </c>
      <c r="R62" s="35">
        <f t="shared" si="68"/>
        <v>0</v>
      </c>
      <c r="S62" s="35">
        <f t="shared" si="68"/>
        <v>0</v>
      </c>
      <c r="T62" s="35">
        <f t="shared" si="68"/>
        <v>716432</v>
      </c>
      <c r="U62" s="35">
        <f t="shared" si="68"/>
        <v>0</v>
      </c>
      <c r="V62" s="35">
        <f t="shared" si="68"/>
        <v>2907</v>
      </c>
      <c r="W62" s="35">
        <f t="shared" si="68"/>
        <v>0</v>
      </c>
      <c r="X62" s="35">
        <f t="shared" si="68"/>
        <v>0</v>
      </c>
      <c r="Y62" s="35">
        <f t="shared" si="68"/>
        <v>0</v>
      </c>
      <c r="Z62" s="35">
        <f t="shared" si="68"/>
        <v>719339</v>
      </c>
      <c r="AA62" s="35">
        <f t="shared" si="68"/>
        <v>0</v>
      </c>
      <c r="AB62" s="35">
        <f t="shared" si="68"/>
        <v>0</v>
      </c>
      <c r="AC62" s="35">
        <f t="shared" si="68"/>
        <v>0</v>
      </c>
      <c r="AD62" s="35">
        <f t="shared" si="68"/>
        <v>0</v>
      </c>
      <c r="AE62" s="35">
        <f t="shared" si="68"/>
        <v>0</v>
      </c>
      <c r="AF62" s="35">
        <f t="shared" si="68"/>
        <v>719339</v>
      </c>
      <c r="AG62" s="35">
        <f t="shared" si="68"/>
        <v>0</v>
      </c>
      <c r="AH62" s="35">
        <f t="shared" si="68"/>
        <v>0</v>
      </c>
      <c r="AI62" s="35">
        <f t="shared" si="68"/>
        <v>0</v>
      </c>
      <c r="AJ62" s="35">
        <f t="shared" si="68"/>
        <v>0</v>
      </c>
      <c r="AK62" s="35">
        <f t="shared" si="68"/>
        <v>0</v>
      </c>
      <c r="AL62" s="35">
        <f t="shared" si="68"/>
        <v>719339</v>
      </c>
      <c r="AM62" s="35">
        <f t="shared" si="68"/>
        <v>0</v>
      </c>
      <c r="AN62" s="36">
        <f t="shared" si="68"/>
        <v>0</v>
      </c>
      <c r="AO62" s="36">
        <f t="shared" si="68"/>
        <v>0</v>
      </c>
      <c r="AP62" s="36">
        <f t="shared" si="68"/>
        <v>0</v>
      </c>
      <c r="AQ62" s="35">
        <f t="shared" si="68"/>
        <v>0</v>
      </c>
      <c r="AR62" s="36">
        <f t="shared" si="68"/>
        <v>719339</v>
      </c>
      <c r="AS62" s="36">
        <f t="shared" si="68"/>
        <v>0</v>
      </c>
      <c r="AT62" s="35">
        <f t="shared" si="68"/>
        <v>0</v>
      </c>
      <c r="AU62" s="35">
        <f t="shared" si="68"/>
        <v>0</v>
      </c>
      <c r="AV62" s="35">
        <f t="shared" si="68"/>
        <v>0</v>
      </c>
      <c r="AW62" s="35">
        <f t="shared" si="68"/>
        <v>0</v>
      </c>
      <c r="AX62" s="36">
        <f t="shared" si="68"/>
        <v>719339</v>
      </c>
      <c r="AY62" s="36">
        <f t="shared" si="68"/>
        <v>0</v>
      </c>
      <c r="AZ62" s="35">
        <f t="shared" si="68"/>
        <v>-7938</v>
      </c>
      <c r="BA62" s="35">
        <f t="shared" si="68"/>
        <v>0</v>
      </c>
      <c r="BB62" s="35">
        <f t="shared" si="68"/>
        <v>-4602</v>
      </c>
      <c r="BC62" s="35">
        <f t="shared" si="68"/>
        <v>0</v>
      </c>
      <c r="BD62" s="36">
        <f t="shared" si="68"/>
        <v>706799</v>
      </c>
      <c r="BE62" s="36">
        <f t="shared" si="68"/>
        <v>0</v>
      </c>
      <c r="BF62" s="35">
        <f t="shared" si="68"/>
        <v>0</v>
      </c>
      <c r="BG62" s="36">
        <f t="shared" si="68"/>
        <v>0</v>
      </c>
      <c r="BH62" s="35">
        <f t="shared" si="68"/>
        <v>0</v>
      </c>
      <c r="BI62" s="36">
        <f t="shared" si="68"/>
        <v>0</v>
      </c>
      <c r="BJ62" s="36">
        <f t="shared" si="68"/>
        <v>706799</v>
      </c>
      <c r="BK62" s="36">
        <f t="shared" si="68"/>
        <v>0</v>
      </c>
      <c r="BL62" s="36">
        <f t="shared" si="68"/>
        <v>-6132</v>
      </c>
      <c r="BM62" s="36">
        <f t="shared" si="68"/>
        <v>0</v>
      </c>
      <c r="BN62" s="36">
        <f t="shared" si="68"/>
        <v>0</v>
      </c>
      <c r="BO62" s="36">
        <f t="shared" si="68"/>
        <v>0</v>
      </c>
      <c r="BP62" s="36">
        <f t="shared" si="68"/>
        <v>700667</v>
      </c>
      <c r="BQ62" s="36">
        <f t="shared" si="68"/>
        <v>0</v>
      </c>
      <c r="BR62" s="61">
        <f t="shared" si="68"/>
        <v>696121</v>
      </c>
      <c r="BS62" s="58">
        <f t="shared" si="68"/>
        <v>0</v>
      </c>
      <c r="BT62" s="68">
        <f t="shared" si="1"/>
        <v>99.35118965214575</v>
      </c>
      <c r="BU62" s="69"/>
    </row>
    <row r="63" spans="1:73" s="1" customFormat="1" ht="33.75">
      <c r="A63" s="8"/>
      <c r="B63" s="29" t="s">
        <v>17</v>
      </c>
      <c r="C63" s="31">
        <f t="shared" si="7"/>
        <v>913</v>
      </c>
      <c r="D63" s="30" t="s">
        <v>109</v>
      </c>
      <c r="E63" s="31" t="s">
        <v>11</v>
      </c>
      <c r="F63" s="34" t="s">
        <v>52</v>
      </c>
      <c r="G63" s="31" t="s">
        <v>18</v>
      </c>
      <c r="H63" s="32">
        <v>710530</v>
      </c>
      <c r="I63" s="32"/>
      <c r="J63" s="32"/>
      <c r="K63" s="32"/>
      <c r="L63" s="32"/>
      <c r="M63" s="32"/>
      <c r="N63" s="32">
        <f>M63+L63+K63+J63+H63</f>
        <v>710530</v>
      </c>
      <c r="O63" s="32">
        <f>K63+I63</f>
        <v>0</v>
      </c>
      <c r="P63" s="32">
        <v>5902</v>
      </c>
      <c r="Q63" s="32"/>
      <c r="R63" s="32"/>
      <c r="S63" s="32"/>
      <c r="T63" s="32">
        <f>S63+R63+Q63+P63+N63</f>
        <v>716432</v>
      </c>
      <c r="U63" s="32">
        <f>Q63+O63</f>
        <v>0</v>
      </c>
      <c r="V63" s="32">
        <v>2907</v>
      </c>
      <c r="W63" s="32"/>
      <c r="X63" s="32"/>
      <c r="Y63" s="32"/>
      <c r="Z63" s="32">
        <f>Y63+X63+W63+V63+T63</f>
        <v>719339</v>
      </c>
      <c r="AA63" s="32">
        <f>W63+U63</f>
        <v>0</v>
      </c>
      <c r="AB63" s="32"/>
      <c r="AC63" s="32"/>
      <c r="AD63" s="32"/>
      <c r="AE63" s="32"/>
      <c r="AF63" s="32">
        <f>AE63+AD63+AC63+AB63+Z63</f>
        <v>719339</v>
      </c>
      <c r="AG63" s="32">
        <f>AC63+AA63</f>
        <v>0</v>
      </c>
      <c r="AH63" s="32"/>
      <c r="AI63" s="32"/>
      <c r="AJ63" s="32"/>
      <c r="AK63" s="32"/>
      <c r="AL63" s="32">
        <f>AK63+AJ63+AI63+AH63+AF63</f>
        <v>719339</v>
      </c>
      <c r="AM63" s="32">
        <f>AI63+AG63</f>
        <v>0</v>
      </c>
      <c r="AN63" s="33"/>
      <c r="AO63" s="33"/>
      <c r="AP63" s="33"/>
      <c r="AQ63" s="32"/>
      <c r="AR63" s="33">
        <f>AQ63+AP63+AO63+AN63+AL63</f>
        <v>719339</v>
      </c>
      <c r="AS63" s="33">
        <f>AO63+AM63</f>
        <v>0</v>
      </c>
      <c r="AT63" s="32"/>
      <c r="AU63" s="32"/>
      <c r="AV63" s="32"/>
      <c r="AW63" s="32"/>
      <c r="AX63" s="33">
        <f>AW63+AV63+AU63+AT63+AR63</f>
        <v>719339</v>
      </c>
      <c r="AY63" s="33">
        <f>AU63+AS63</f>
        <v>0</v>
      </c>
      <c r="AZ63" s="32">
        <v>-7938</v>
      </c>
      <c r="BA63" s="32"/>
      <c r="BB63" s="32">
        <v>-4602</v>
      </c>
      <c r="BC63" s="32"/>
      <c r="BD63" s="33">
        <f>BC63+BB63+BA63+AZ63+AX63</f>
        <v>706799</v>
      </c>
      <c r="BE63" s="33">
        <f>BA63+AY63</f>
        <v>0</v>
      </c>
      <c r="BF63" s="32"/>
      <c r="BG63" s="33"/>
      <c r="BH63" s="32"/>
      <c r="BI63" s="33"/>
      <c r="BJ63" s="33">
        <f>BI63+BH63+BG63+BF63+BD63</f>
        <v>706799</v>
      </c>
      <c r="BK63" s="33">
        <f>BG63+BE63</f>
        <v>0</v>
      </c>
      <c r="BL63" s="33">
        <v>-6132</v>
      </c>
      <c r="BM63" s="33"/>
      <c r="BN63" s="33"/>
      <c r="BO63" s="33"/>
      <c r="BP63" s="33">
        <f>BO63+BN63+BM63+BL63+BJ63</f>
        <v>700667</v>
      </c>
      <c r="BQ63" s="33">
        <f>BM63+BK63</f>
        <v>0</v>
      </c>
      <c r="BR63" s="57">
        <v>696121</v>
      </c>
      <c r="BS63" s="58"/>
      <c r="BT63" s="68">
        <f t="shared" si="1"/>
        <v>99.35118965214575</v>
      </c>
      <c r="BU63" s="69"/>
    </row>
    <row r="64" spans="1:73" ht="16.5">
      <c r="A64" s="5"/>
      <c r="B64" s="29" t="s">
        <v>23</v>
      </c>
      <c r="C64" s="31">
        <f t="shared" si="7"/>
        <v>913</v>
      </c>
      <c r="D64" s="30" t="s">
        <v>109</v>
      </c>
      <c r="E64" s="31" t="s">
        <v>11</v>
      </c>
      <c r="F64" s="34" t="s">
        <v>53</v>
      </c>
      <c r="G64" s="31"/>
      <c r="H64" s="35">
        <f aca="true" t="shared" si="69" ref="H64:BS64">H65</f>
        <v>308336</v>
      </c>
      <c r="I64" s="35">
        <f t="shared" si="69"/>
        <v>0</v>
      </c>
      <c r="J64" s="35">
        <f t="shared" si="69"/>
        <v>0</v>
      </c>
      <c r="K64" s="35">
        <f t="shared" si="69"/>
        <v>0</v>
      </c>
      <c r="L64" s="35">
        <f t="shared" si="69"/>
        <v>0</v>
      </c>
      <c r="M64" s="35">
        <f t="shared" si="69"/>
        <v>0</v>
      </c>
      <c r="N64" s="35">
        <f t="shared" si="69"/>
        <v>308336</v>
      </c>
      <c r="O64" s="35">
        <f t="shared" si="69"/>
        <v>0</v>
      </c>
      <c r="P64" s="35">
        <f t="shared" si="69"/>
        <v>-1824</v>
      </c>
      <c r="Q64" s="35">
        <f t="shared" si="69"/>
        <v>0</v>
      </c>
      <c r="R64" s="35">
        <f t="shared" si="69"/>
        <v>0</v>
      </c>
      <c r="S64" s="35">
        <f t="shared" si="69"/>
        <v>0</v>
      </c>
      <c r="T64" s="35">
        <f t="shared" si="69"/>
        <v>306512</v>
      </c>
      <c r="U64" s="35">
        <f t="shared" si="69"/>
        <v>0</v>
      </c>
      <c r="V64" s="35">
        <f t="shared" si="69"/>
        <v>0</v>
      </c>
      <c r="W64" s="35">
        <f t="shared" si="69"/>
        <v>0</v>
      </c>
      <c r="X64" s="35">
        <f t="shared" si="69"/>
        <v>0</v>
      </c>
      <c r="Y64" s="35">
        <f t="shared" si="69"/>
        <v>0</v>
      </c>
      <c r="Z64" s="35">
        <f t="shared" si="69"/>
        <v>306512</v>
      </c>
      <c r="AA64" s="35">
        <f t="shared" si="69"/>
        <v>0</v>
      </c>
      <c r="AB64" s="35">
        <f t="shared" si="69"/>
        <v>0</v>
      </c>
      <c r="AC64" s="35">
        <f t="shared" si="69"/>
        <v>0</v>
      </c>
      <c r="AD64" s="35">
        <f t="shared" si="69"/>
        <v>0</v>
      </c>
      <c r="AE64" s="35">
        <f t="shared" si="69"/>
        <v>0</v>
      </c>
      <c r="AF64" s="35">
        <f t="shared" si="69"/>
        <v>306512</v>
      </c>
      <c r="AG64" s="35">
        <f t="shared" si="69"/>
        <v>0</v>
      </c>
      <c r="AH64" s="35">
        <f t="shared" si="69"/>
        <v>0</v>
      </c>
      <c r="AI64" s="35">
        <f t="shared" si="69"/>
        <v>0</v>
      </c>
      <c r="AJ64" s="35">
        <f t="shared" si="69"/>
        <v>0</v>
      </c>
      <c r="AK64" s="35">
        <f t="shared" si="69"/>
        <v>0</v>
      </c>
      <c r="AL64" s="35">
        <f t="shared" si="69"/>
        <v>306512</v>
      </c>
      <c r="AM64" s="35">
        <f t="shared" si="69"/>
        <v>0</v>
      </c>
      <c r="AN64" s="36">
        <f t="shared" si="69"/>
        <v>0</v>
      </c>
      <c r="AO64" s="36">
        <f t="shared" si="69"/>
        <v>0</v>
      </c>
      <c r="AP64" s="36">
        <f t="shared" si="69"/>
        <v>0</v>
      </c>
      <c r="AQ64" s="35">
        <f t="shared" si="69"/>
        <v>0</v>
      </c>
      <c r="AR64" s="36">
        <f t="shared" si="69"/>
        <v>306512</v>
      </c>
      <c r="AS64" s="36">
        <f t="shared" si="69"/>
        <v>0</v>
      </c>
      <c r="AT64" s="35">
        <f t="shared" si="69"/>
        <v>0</v>
      </c>
      <c r="AU64" s="35">
        <f t="shared" si="69"/>
        <v>0</v>
      </c>
      <c r="AV64" s="35">
        <f t="shared" si="69"/>
        <v>0</v>
      </c>
      <c r="AW64" s="35">
        <f t="shared" si="69"/>
        <v>0</v>
      </c>
      <c r="AX64" s="36">
        <f t="shared" si="69"/>
        <v>306512</v>
      </c>
      <c r="AY64" s="36">
        <f t="shared" si="69"/>
        <v>0</v>
      </c>
      <c r="AZ64" s="35">
        <f t="shared" si="69"/>
        <v>7997</v>
      </c>
      <c r="BA64" s="35">
        <f t="shared" si="69"/>
        <v>0</v>
      </c>
      <c r="BB64" s="35">
        <f t="shared" si="69"/>
        <v>1909</v>
      </c>
      <c r="BC64" s="35">
        <f t="shared" si="69"/>
        <v>0</v>
      </c>
      <c r="BD64" s="36">
        <f t="shared" si="69"/>
        <v>316418</v>
      </c>
      <c r="BE64" s="36">
        <f t="shared" si="69"/>
        <v>0</v>
      </c>
      <c r="BF64" s="35">
        <f t="shared" si="69"/>
        <v>0</v>
      </c>
      <c r="BG64" s="36">
        <f t="shared" si="69"/>
        <v>0</v>
      </c>
      <c r="BH64" s="35">
        <f t="shared" si="69"/>
        <v>0</v>
      </c>
      <c r="BI64" s="36">
        <f t="shared" si="69"/>
        <v>0</v>
      </c>
      <c r="BJ64" s="36">
        <f t="shared" si="69"/>
        <v>316418</v>
      </c>
      <c r="BK64" s="36">
        <f t="shared" si="69"/>
        <v>0</v>
      </c>
      <c r="BL64" s="36">
        <f t="shared" si="69"/>
        <v>0</v>
      </c>
      <c r="BM64" s="36">
        <f t="shared" si="69"/>
        <v>0</v>
      </c>
      <c r="BN64" s="36">
        <f t="shared" si="69"/>
        <v>0</v>
      </c>
      <c r="BO64" s="36">
        <f t="shared" si="69"/>
        <v>0</v>
      </c>
      <c r="BP64" s="36">
        <f t="shared" si="69"/>
        <v>316418</v>
      </c>
      <c r="BQ64" s="36">
        <f t="shared" si="69"/>
        <v>0</v>
      </c>
      <c r="BR64" s="61">
        <f t="shared" si="69"/>
        <v>316418</v>
      </c>
      <c r="BS64" s="58">
        <f t="shared" si="69"/>
        <v>0</v>
      </c>
      <c r="BT64" s="68">
        <f t="shared" si="1"/>
        <v>100</v>
      </c>
      <c r="BU64" s="69"/>
    </row>
    <row r="65" spans="1:73" ht="33">
      <c r="A65" s="5"/>
      <c r="B65" s="29" t="s">
        <v>17</v>
      </c>
      <c r="C65" s="31">
        <f t="shared" si="7"/>
        <v>913</v>
      </c>
      <c r="D65" s="30" t="s">
        <v>109</v>
      </c>
      <c r="E65" s="31" t="s">
        <v>11</v>
      </c>
      <c r="F65" s="34" t="s">
        <v>53</v>
      </c>
      <c r="G65" s="31" t="s">
        <v>18</v>
      </c>
      <c r="H65" s="32">
        <v>308336</v>
      </c>
      <c r="I65" s="32"/>
      <c r="J65" s="32"/>
      <c r="K65" s="32"/>
      <c r="L65" s="32"/>
      <c r="M65" s="32"/>
      <c r="N65" s="32">
        <f>M65+L65+K65+J65+H65</f>
        <v>308336</v>
      </c>
      <c r="O65" s="32">
        <f>K65+I65</f>
        <v>0</v>
      </c>
      <c r="P65" s="32">
        <v>-1824</v>
      </c>
      <c r="Q65" s="32"/>
      <c r="R65" s="32"/>
      <c r="S65" s="32"/>
      <c r="T65" s="32">
        <f>S65+R65+Q65+P65+N65</f>
        <v>306512</v>
      </c>
      <c r="U65" s="32">
        <f>Q65+O65</f>
        <v>0</v>
      </c>
      <c r="V65" s="32"/>
      <c r="W65" s="32"/>
      <c r="X65" s="32"/>
      <c r="Y65" s="32"/>
      <c r="Z65" s="32">
        <f>Y65+X65+W65+V65+T65</f>
        <v>306512</v>
      </c>
      <c r="AA65" s="32">
        <f>W65+U65</f>
        <v>0</v>
      </c>
      <c r="AB65" s="32"/>
      <c r="AC65" s="32"/>
      <c r="AD65" s="32"/>
      <c r="AE65" s="32"/>
      <c r="AF65" s="32">
        <f>AE65+AD65+AC65+AB65+Z65</f>
        <v>306512</v>
      </c>
      <c r="AG65" s="32">
        <f>AC65+AA65</f>
        <v>0</v>
      </c>
      <c r="AH65" s="32"/>
      <c r="AI65" s="32"/>
      <c r="AJ65" s="32"/>
      <c r="AK65" s="32"/>
      <c r="AL65" s="32">
        <f>AK65+AJ65+AI65+AH65+AF65</f>
        <v>306512</v>
      </c>
      <c r="AM65" s="32">
        <f>AI65+AG65</f>
        <v>0</v>
      </c>
      <c r="AN65" s="33"/>
      <c r="AO65" s="33"/>
      <c r="AP65" s="33"/>
      <c r="AQ65" s="32"/>
      <c r="AR65" s="33">
        <f>AQ65+AP65+AO65+AN65+AL65</f>
        <v>306512</v>
      </c>
      <c r="AS65" s="33">
        <f>AO65+AM65</f>
        <v>0</v>
      </c>
      <c r="AT65" s="32"/>
      <c r="AU65" s="32"/>
      <c r="AV65" s="32"/>
      <c r="AW65" s="32"/>
      <c r="AX65" s="33">
        <f>AW65+AV65+AU65+AT65+AR65</f>
        <v>306512</v>
      </c>
      <c r="AY65" s="33">
        <f>AU65+AS65</f>
        <v>0</v>
      </c>
      <c r="AZ65" s="32">
        <f>8169-172</f>
        <v>7997</v>
      </c>
      <c r="BA65" s="32"/>
      <c r="BB65" s="32">
        <v>1909</v>
      </c>
      <c r="BC65" s="32"/>
      <c r="BD65" s="33">
        <f>BC65+BB65+BA65+AZ65+AX65</f>
        <v>316418</v>
      </c>
      <c r="BE65" s="33">
        <f>BA65+AY65</f>
        <v>0</v>
      </c>
      <c r="BF65" s="32"/>
      <c r="BG65" s="33"/>
      <c r="BH65" s="32"/>
      <c r="BI65" s="33"/>
      <c r="BJ65" s="33">
        <f>BI65+BH65+BG65+BF65+BD65</f>
        <v>316418</v>
      </c>
      <c r="BK65" s="33">
        <f>BG65+BE65</f>
        <v>0</v>
      </c>
      <c r="BL65" s="33"/>
      <c r="BM65" s="33"/>
      <c r="BN65" s="33"/>
      <c r="BO65" s="33"/>
      <c r="BP65" s="33">
        <f>BO65+BN65+BM65+BL65+BJ65</f>
        <v>316418</v>
      </c>
      <c r="BQ65" s="33">
        <f>BM65+BK65</f>
        <v>0</v>
      </c>
      <c r="BR65" s="57">
        <v>316418</v>
      </c>
      <c r="BS65" s="58"/>
      <c r="BT65" s="68">
        <f t="shared" si="1"/>
        <v>100</v>
      </c>
      <c r="BU65" s="69"/>
    </row>
    <row r="66" spans="1:73" ht="33">
      <c r="A66" s="5"/>
      <c r="B66" s="29" t="s">
        <v>66</v>
      </c>
      <c r="C66" s="31">
        <f t="shared" si="7"/>
        <v>913</v>
      </c>
      <c r="D66" s="30" t="s">
        <v>109</v>
      </c>
      <c r="E66" s="31" t="s">
        <v>11</v>
      </c>
      <c r="F66" s="34" t="s">
        <v>54</v>
      </c>
      <c r="G66" s="31"/>
      <c r="H66" s="35">
        <f aca="true" t="shared" si="70" ref="H66:BS66">H67</f>
        <v>9728</v>
      </c>
      <c r="I66" s="35">
        <f t="shared" si="70"/>
        <v>0</v>
      </c>
      <c r="J66" s="35">
        <f t="shared" si="70"/>
        <v>0</v>
      </c>
      <c r="K66" s="35">
        <f t="shared" si="70"/>
        <v>0</v>
      </c>
      <c r="L66" s="35">
        <f t="shared" si="70"/>
        <v>0</v>
      </c>
      <c r="M66" s="35">
        <f t="shared" si="70"/>
        <v>0</v>
      </c>
      <c r="N66" s="35">
        <f t="shared" si="70"/>
        <v>9728</v>
      </c>
      <c r="O66" s="35">
        <f t="shared" si="70"/>
        <v>0</v>
      </c>
      <c r="P66" s="35">
        <f t="shared" si="70"/>
        <v>109</v>
      </c>
      <c r="Q66" s="35">
        <f t="shared" si="70"/>
        <v>0</v>
      </c>
      <c r="R66" s="35">
        <f t="shared" si="70"/>
        <v>0</v>
      </c>
      <c r="S66" s="35">
        <f t="shared" si="70"/>
        <v>0</v>
      </c>
      <c r="T66" s="35">
        <f t="shared" si="70"/>
        <v>9837</v>
      </c>
      <c r="U66" s="35">
        <f t="shared" si="70"/>
        <v>0</v>
      </c>
      <c r="V66" s="35">
        <f t="shared" si="70"/>
        <v>0</v>
      </c>
      <c r="W66" s="35">
        <f t="shared" si="70"/>
        <v>0</v>
      </c>
      <c r="X66" s="35">
        <f t="shared" si="70"/>
        <v>0</v>
      </c>
      <c r="Y66" s="35">
        <f t="shared" si="70"/>
        <v>0</v>
      </c>
      <c r="Z66" s="35">
        <f t="shared" si="70"/>
        <v>9837</v>
      </c>
      <c r="AA66" s="35">
        <f t="shared" si="70"/>
        <v>0</v>
      </c>
      <c r="AB66" s="35">
        <f t="shared" si="70"/>
        <v>0</v>
      </c>
      <c r="AC66" s="35">
        <f t="shared" si="70"/>
        <v>0</v>
      </c>
      <c r="AD66" s="35">
        <f t="shared" si="70"/>
        <v>0</v>
      </c>
      <c r="AE66" s="35">
        <f t="shared" si="70"/>
        <v>0</v>
      </c>
      <c r="AF66" s="35">
        <f t="shared" si="70"/>
        <v>9837</v>
      </c>
      <c r="AG66" s="35">
        <f t="shared" si="70"/>
        <v>0</v>
      </c>
      <c r="AH66" s="35">
        <f t="shared" si="70"/>
        <v>0</v>
      </c>
      <c r="AI66" s="35">
        <f t="shared" si="70"/>
        <v>0</v>
      </c>
      <c r="AJ66" s="35">
        <f t="shared" si="70"/>
        <v>0</v>
      </c>
      <c r="AK66" s="35">
        <f t="shared" si="70"/>
        <v>0</v>
      </c>
      <c r="AL66" s="35">
        <f t="shared" si="70"/>
        <v>9837</v>
      </c>
      <c r="AM66" s="35">
        <f t="shared" si="70"/>
        <v>0</v>
      </c>
      <c r="AN66" s="36">
        <f t="shared" si="70"/>
        <v>0</v>
      </c>
      <c r="AO66" s="36">
        <f t="shared" si="70"/>
        <v>0</v>
      </c>
      <c r="AP66" s="36">
        <f t="shared" si="70"/>
        <v>0</v>
      </c>
      <c r="AQ66" s="35">
        <f t="shared" si="70"/>
        <v>0</v>
      </c>
      <c r="AR66" s="36">
        <f t="shared" si="70"/>
        <v>9837</v>
      </c>
      <c r="AS66" s="36">
        <f t="shared" si="70"/>
        <v>0</v>
      </c>
      <c r="AT66" s="35">
        <f t="shared" si="70"/>
        <v>0</v>
      </c>
      <c r="AU66" s="35">
        <f t="shared" si="70"/>
        <v>0</v>
      </c>
      <c r="AV66" s="35">
        <f t="shared" si="70"/>
        <v>0</v>
      </c>
      <c r="AW66" s="35">
        <f t="shared" si="70"/>
        <v>0</v>
      </c>
      <c r="AX66" s="36">
        <f t="shared" si="70"/>
        <v>9837</v>
      </c>
      <c r="AY66" s="36">
        <f t="shared" si="70"/>
        <v>0</v>
      </c>
      <c r="AZ66" s="35">
        <f t="shared" si="70"/>
        <v>0</v>
      </c>
      <c r="BA66" s="35">
        <f t="shared" si="70"/>
        <v>0</v>
      </c>
      <c r="BB66" s="35">
        <f t="shared" si="70"/>
        <v>-1909</v>
      </c>
      <c r="BC66" s="35">
        <f t="shared" si="70"/>
        <v>0</v>
      </c>
      <c r="BD66" s="36">
        <f t="shared" si="70"/>
        <v>7928</v>
      </c>
      <c r="BE66" s="36">
        <f t="shared" si="70"/>
        <v>0</v>
      </c>
      <c r="BF66" s="35">
        <f t="shared" si="70"/>
        <v>0</v>
      </c>
      <c r="BG66" s="36">
        <f t="shared" si="70"/>
        <v>0</v>
      </c>
      <c r="BH66" s="35">
        <f t="shared" si="70"/>
        <v>0</v>
      </c>
      <c r="BI66" s="36">
        <f t="shared" si="70"/>
        <v>0</v>
      </c>
      <c r="BJ66" s="36">
        <f t="shared" si="70"/>
        <v>7928</v>
      </c>
      <c r="BK66" s="36">
        <f t="shared" si="70"/>
        <v>0</v>
      </c>
      <c r="BL66" s="36">
        <f t="shared" si="70"/>
        <v>0</v>
      </c>
      <c r="BM66" s="36">
        <f t="shared" si="70"/>
        <v>0</v>
      </c>
      <c r="BN66" s="36">
        <f t="shared" si="70"/>
        <v>0</v>
      </c>
      <c r="BO66" s="36">
        <f t="shared" si="70"/>
        <v>0</v>
      </c>
      <c r="BP66" s="36">
        <f t="shared" si="70"/>
        <v>7928</v>
      </c>
      <c r="BQ66" s="36">
        <f t="shared" si="70"/>
        <v>0</v>
      </c>
      <c r="BR66" s="61">
        <f t="shared" si="70"/>
        <v>7928</v>
      </c>
      <c r="BS66" s="58">
        <f t="shared" si="70"/>
        <v>0</v>
      </c>
      <c r="BT66" s="68">
        <f t="shared" si="1"/>
        <v>100</v>
      </c>
      <c r="BU66" s="69"/>
    </row>
    <row r="67" spans="1:73" ht="33">
      <c r="A67" s="5"/>
      <c r="B67" s="29" t="s">
        <v>17</v>
      </c>
      <c r="C67" s="31">
        <f t="shared" si="7"/>
        <v>913</v>
      </c>
      <c r="D67" s="30" t="s">
        <v>109</v>
      </c>
      <c r="E67" s="31" t="s">
        <v>11</v>
      </c>
      <c r="F67" s="34" t="s">
        <v>54</v>
      </c>
      <c r="G67" s="31" t="s">
        <v>18</v>
      </c>
      <c r="H67" s="32">
        <v>9728</v>
      </c>
      <c r="I67" s="32"/>
      <c r="J67" s="32"/>
      <c r="K67" s="32"/>
      <c r="L67" s="32"/>
      <c r="M67" s="32"/>
      <c r="N67" s="32">
        <f>M67+L67+K67+J67+H67</f>
        <v>9728</v>
      </c>
      <c r="O67" s="32">
        <f>K67+I67</f>
        <v>0</v>
      </c>
      <c r="P67" s="32">
        <v>109</v>
      </c>
      <c r="Q67" s="32"/>
      <c r="R67" s="32"/>
      <c r="S67" s="32"/>
      <c r="T67" s="32">
        <f>S67+R67+Q67+P67+N67</f>
        <v>9837</v>
      </c>
      <c r="U67" s="32">
        <f>Q67+O67</f>
        <v>0</v>
      </c>
      <c r="V67" s="32"/>
      <c r="W67" s="32"/>
      <c r="X67" s="32"/>
      <c r="Y67" s="32"/>
      <c r="Z67" s="32">
        <f>Y67+X67+W67+V67+T67</f>
        <v>9837</v>
      </c>
      <c r="AA67" s="32">
        <f>W67+U67</f>
        <v>0</v>
      </c>
      <c r="AB67" s="32"/>
      <c r="AC67" s="32"/>
      <c r="AD67" s="32"/>
      <c r="AE67" s="32"/>
      <c r="AF67" s="32">
        <f>AE67+AD67+AC67+AB67+Z67</f>
        <v>9837</v>
      </c>
      <c r="AG67" s="32">
        <f>AC67+AA67</f>
        <v>0</v>
      </c>
      <c r="AH67" s="32"/>
      <c r="AI67" s="32"/>
      <c r="AJ67" s="32"/>
      <c r="AK67" s="32"/>
      <c r="AL67" s="32">
        <f>AK67+AJ67+AI67+AH67+AF67</f>
        <v>9837</v>
      </c>
      <c r="AM67" s="32">
        <f>AI67+AG67</f>
        <v>0</v>
      </c>
      <c r="AN67" s="33"/>
      <c r="AO67" s="33"/>
      <c r="AP67" s="33"/>
      <c r="AQ67" s="32"/>
      <c r="AR67" s="33">
        <f>AQ67+AP67+AO67+AN67+AL67</f>
        <v>9837</v>
      </c>
      <c r="AS67" s="33">
        <f>AO67+AM67</f>
        <v>0</v>
      </c>
      <c r="AT67" s="32"/>
      <c r="AU67" s="32"/>
      <c r="AV67" s="32"/>
      <c r="AW67" s="32"/>
      <c r="AX67" s="33">
        <f>AW67+AV67+AU67+AT67+AR67</f>
        <v>9837</v>
      </c>
      <c r="AY67" s="33">
        <f>AU67+AS67</f>
        <v>0</v>
      </c>
      <c r="AZ67" s="32"/>
      <c r="BA67" s="32"/>
      <c r="BB67" s="32">
        <v>-1909</v>
      </c>
      <c r="BC67" s="32"/>
      <c r="BD67" s="33">
        <f>BC67+BB67+BA67+AZ67+AX67</f>
        <v>7928</v>
      </c>
      <c r="BE67" s="33">
        <f>BA67+AY67</f>
        <v>0</v>
      </c>
      <c r="BF67" s="32"/>
      <c r="BG67" s="33"/>
      <c r="BH67" s="32"/>
      <c r="BI67" s="33"/>
      <c r="BJ67" s="33">
        <f>BI67+BH67+BG67+BF67+BD67</f>
        <v>7928</v>
      </c>
      <c r="BK67" s="33">
        <f>BG67+BE67</f>
        <v>0</v>
      </c>
      <c r="BL67" s="33"/>
      <c r="BM67" s="33"/>
      <c r="BN67" s="33"/>
      <c r="BO67" s="33"/>
      <c r="BP67" s="33">
        <f>BO67+BN67+BM67+BL67+BJ67</f>
        <v>7928</v>
      </c>
      <c r="BQ67" s="33">
        <f>BM67+BK67</f>
        <v>0</v>
      </c>
      <c r="BR67" s="57">
        <v>7928</v>
      </c>
      <c r="BS67" s="58"/>
      <c r="BT67" s="68">
        <f t="shared" si="1"/>
        <v>100</v>
      </c>
      <c r="BU67" s="69"/>
    </row>
    <row r="68" spans="1:73" s="1" customFormat="1" ht="18.75">
      <c r="A68" s="8"/>
      <c r="B68" s="29" t="s">
        <v>13</v>
      </c>
      <c r="C68" s="31">
        <f>C67</f>
        <v>913</v>
      </c>
      <c r="D68" s="30" t="s">
        <v>109</v>
      </c>
      <c r="E68" s="31" t="s">
        <v>11</v>
      </c>
      <c r="F68" s="34" t="s">
        <v>22</v>
      </c>
      <c r="G68" s="31"/>
      <c r="H68" s="35">
        <f>H69+H72</f>
        <v>6673</v>
      </c>
      <c r="I68" s="35">
        <f aca="true" t="shared" si="71" ref="I68:BQ68">I69+I72</f>
        <v>0</v>
      </c>
      <c r="J68" s="35">
        <f t="shared" si="71"/>
        <v>0</v>
      </c>
      <c r="K68" s="35">
        <f t="shared" si="71"/>
        <v>0</v>
      </c>
      <c r="L68" s="35">
        <f t="shared" si="71"/>
        <v>34348</v>
      </c>
      <c r="M68" s="35">
        <f t="shared" si="71"/>
        <v>0</v>
      </c>
      <c r="N68" s="35">
        <f t="shared" si="71"/>
        <v>41021</v>
      </c>
      <c r="O68" s="35">
        <f t="shared" si="71"/>
        <v>0</v>
      </c>
      <c r="P68" s="35">
        <f t="shared" si="71"/>
        <v>100</v>
      </c>
      <c r="Q68" s="35">
        <f t="shared" si="71"/>
        <v>0</v>
      </c>
      <c r="R68" s="35">
        <f t="shared" si="71"/>
        <v>0</v>
      </c>
      <c r="S68" s="35">
        <f t="shared" si="71"/>
        <v>0</v>
      </c>
      <c r="T68" s="35">
        <f t="shared" si="71"/>
        <v>41121</v>
      </c>
      <c r="U68" s="35">
        <f t="shared" si="71"/>
        <v>0</v>
      </c>
      <c r="V68" s="35">
        <f t="shared" si="71"/>
        <v>18068</v>
      </c>
      <c r="W68" s="35">
        <f t="shared" si="71"/>
        <v>0</v>
      </c>
      <c r="X68" s="35">
        <f t="shared" si="71"/>
        <v>3000</v>
      </c>
      <c r="Y68" s="35">
        <f t="shared" si="71"/>
        <v>0</v>
      </c>
      <c r="Z68" s="35">
        <f t="shared" si="71"/>
        <v>62189</v>
      </c>
      <c r="AA68" s="35">
        <f t="shared" si="71"/>
        <v>0</v>
      </c>
      <c r="AB68" s="35">
        <f t="shared" si="71"/>
        <v>-9478</v>
      </c>
      <c r="AC68" s="35">
        <f t="shared" si="71"/>
        <v>0</v>
      </c>
      <c r="AD68" s="35">
        <f t="shared" si="71"/>
        <v>0</v>
      </c>
      <c r="AE68" s="35">
        <f t="shared" si="71"/>
        <v>0</v>
      </c>
      <c r="AF68" s="35">
        <f t="shared" si="71"/>
        <v>52711</v>
      </c>
      <c r="AG68" s="35">
        <f t="shared" si="71"/>
        <v>0</v>
      </c>
      <c r="AH68" s="35">
        <f t="shared" si="71"/>
        <v>0</v>
      </c>
      <c r="AI68" s="35">
        <f t="shared" si="71"/>
        <v>0</v>
      </c>
      <c r="AJ68" s="35">
        <f t="shared" si="71"/>
        <v>950</v>
      </c>
      <c r="AK68" s="35">
        <f t="shared" si="71"/>
        <v>0</v>
      </c>
      <c r="AL68" s="35">
        <f t="shared" si="71"/>
        <v>53661</v>
      </c>
      <c r="AM68" s="35">
        <f t="shared" si="71"/>
        <v>0</v>
      </c>
      <c r="AN68" s="36">
        <f t="shared" si="71"/>
        <v>0</v>
      </c>
      <c r="AO68" s="36">
        <f t="shared" si="71"/>
        <v>0</v>
      </c>
      <c r="AP68" s="36">
        <f t="shared" si="71"/>
        <v>5676</v>
      </c>
      <c r="AQ68" s="35">
        <f t="shared" si="71"/>
        <v>-1856</v>
      </c>
      <c r="AR68" s="36">
        <f t="shared" si="71"/>
        <v>57481</v>
      </c>
      <c r="AS68" s="36">
        <f t="shared" si="71"/>
        <v>0</v>
      </c>
      <c r="AT68" s="35">
        <f t="shared" si="71"/>
        <v>0</v>
      </c>
      <c r="AU68" s="35">
        <f t="shared" si="71"/>
        <v>0</v>
      </c>
      <c r="AV68" s="35">
        <f t="shared" si="71"/>
        <v>0</v>
      </c>
      <c r="AW68" s="35">
        <f t="shared" si="71"/>
        <v>0</v>
      </c>
      <c r="AX68" s="36">
        <f t="shared" si="71"/>
        <v>57481</v>
      </c>
      <c r="AY68" s="36">
        <f t="shared" si="71"/>
        <v>0</v>
      </c>
      <c r="AZ68" s="35">
        <f t="shared" si="71"/>
        <v>-1650</v>
      </c>
      <c r="BA68" s="35">
        <f t="shared" si="71"/>
        <v>0</v>
      </c>
      <c r="BB68" s="35">
        <f t="shared" si="71"/>
        <v>0</v>
      </c>
      <c r="BC68" s="35">
        <f t="shared" si="71"/>
        <v>-1103</v>
      </c>
      <c r="BD68" s="36">
        <f t="shared" si="71"/>
        <v>54728</v>
      </c>
      <c r="BE68" s="36">
        <f t="shared" si="71"/>
        <v>0</v>
      </c>
      <c r="BF68" s="35">
        <f t="shared" si="71"/>
        <v>0</v>
      </c>
      <c r="BG68" s="36">
        <f t="shared" si="71"/>
        <v>0</v>
      </c>
      <c r="BH68" s="35">
        <f t="shared" si="71"/>
        <v>0</v>
      </c>
      <c r="BI68" s="36">
        <f t="shared" si="71"/>
        <v>0</v>
      </c>
      <c r="BJ68" s="36">
        <f t="shared" si="71"/>
        <v>54728</v>
      </c>
      <c r="BK68" s="36">
        <f t="shared" si="71"/>
        <v>0</v>
      </c>
      <c r="BL68" s="36">
        <f t="shared" si="71"/>
        <v>171</v>
      </c>
      <c r="BM68" s="36">
        <f t="shared" si="71"/>
        <v>0</v>
      </c>
      <c r="BN68" s="36">
        <f t="shared" si="71"/>
        <v>0</v>
      </c>
      <c r="BO68" s="36">
        <f t="shared" si="71"/>
        <v>0</v>
      </c>
      <c r="BP68" s="36">
        <f t="shared" si="71"/>
        <v>54899</v>
      </c>
      <c r="BQ68" s="36">
        <f t="shared" si="71"/>
        <v>0</v>
      </c>
      <c r="BR68" s="61">
        <f>BR69+BR72</f>
        <v>40829</v>
      </c>
      <c r="BS68" s="58">
        <f>BS69+BS72</f>
        <v>0</v>
      </c>
      <c r="BT68" s="68">
        <f t="shared" si="1"/>
        <v>74.37111787099947</v>
      </c>
      <c r="BU68" s="69"/>
    </row>
    <row r="69" spans="1:73" ht="16.5">
      <c r="A69" s="5"/>
      <c r="B69" s="29" t="s">
        <v>45</v>
      </c>
      <c r="C69" s="31">
        <f>C68</f>
        <v>913</v>
      </c>
      <c r="D69" s="30" t="s">
        <v>109</v>
      </c>
      <c r="E69" s="31" t="s">
        <v>11</v>
      </c>
      <c r="F69" s="34" t="s">
        <v>55</v>
      </c>
      <c r="G69" s="31"/>
      <c r="H69" s="35">
        <f aca="true" t="shared" si="72" ref="H69:AM69">H70</f>
        <v>5578</v>
      </c>
      <c r="I69" s="35">
        <f t="shared" si="72"/>
        <v>0</v>
      </c>
      <c r="J69" s="35">
        <f t="shared" si="72"/>
        <v>0</v>
      </c>
      <c r="K69" s="35">
        <f t="shared" si="72"/>
        <v>0</v>
      </c>
      <c r="L69" s="35">
        <f t="shared" si="72"/>
        <v>34348</v>
      </c>
      <c r="M69" s="35">
        <f t="shared" si="72"/>
        <v>0</v>
      </c>
      <c r="N69" s="35">
        <f t="shared" si="72"/>
        <v>39926</v>
      </c>
      <c r="O69" s="35">
        <f t="shared" si="72"/>
        <v>0</v>
      </c>
      <c r="P69" s="35">
        <f t="shared" si="72"/>
        <v>-15</v>
      </c>
      <c r="Q69" s="35">
        <f t="shared" si="72"/>
        <v>0</v>
      </c>
      <c r="R69" s="35">
        <f t="shared" si="72"/>
        <v>0</v>
      </c>
      <c r="S69" s="35">
        <f t="shared" si="72"/>
        <v>0</v>
      </c>
      <c r="T69" s="35">
        <f t="shared" si="72"/>
        <v>39911</v>
      </c>
      <c r="U69" s="35">
        <f t="shared" si="72"/>
        <v>0</v>
      </c>
      <c r="V69" s="35">
        <f t="shared" si="72"/>
        <v>18068</v>
      </c>
      <c r="W69" s="35">
        <f t="shared" si="72"/>
        <v>0</v>
      </c>
      <c r="X69" s="35">
        <f t="shared" si="72"/>
        <v>3000</v>
      </c>
      <c r="Y69" s="35">
        <f t="shared" si="72"/>
        <v>0</v>
      </c>
      <c r="Z69" s="35">
        <f t="shared" si="72"/>
        <v>60979</v>
      </c>
      <c r="AA69" s="35">
        <f t="shared" si="72"/>
        <v>0</v>
      </c>
      <c r="AB69" s="35">
        <f t="shared" si="72"/>
        <v>-9478</v>
      </c>
      <c r="AC69" s="35">
        <f t="shared" si="72"/>
        <v>0</v>
      </c>
      <c r="AD69" s="35">
        <f t="shared" si="72"/>
        <v>0</v>
      </c>
      <c r="AE69" s="35">
        <f t="shared" si="72"/>
        <v>0</v>
      </c>
      <c r="AF69" s="35">
        <f t="shared" si="72"/>
        <v>51501</v>
      </c>
      <c r="AG69" s="35">
        <f t="shared" si="72"/>
        <v>0</v>
      </c>
      <c r="AH69" s="35">
        <f t="shared" si="72"/>
        <v>0</v>
      </c>
      <c r="AI69" s="35">
        <f t="shared" si="72"/>
        <v>0</v>
      </c>
      <c r="AJ69" s="35">
        <f t="shared" si="72"/>
        <v>950</v>
      </c>
      <c r="AK69" s="35">
        <f t="shared" si="72"/>
        <v>0</v>
      </c>
      <c r="AL69" s="35">
        <f t="shared" si="72"/>
        <v>52451</v>
      </c>
      <c r="AM69" s="35">
        <f t="shared" si="72"/>
        <v>0</v>
      </c>
      <c r="AN69" s="36">
        <f aca="true" t="shared" si="73" ref="AN69:BQ69">AN70+AN71</f>
        <v>0</v>
      </c>
      <c r="AO69" s="36">
        <f t="shared" si="73"/>
        <v>0</v>
      </c>
      <c r="AP69" s="36">
        <f t="shared" si="73"/>
        <v>5676</v>
      </c>
      <c r="AQ69" s="35">
        <f t="shared" si="73"/>
        <v>-1856</v>
      </c>
      <c r="AR69" s="36">
        <f t="shared" si="73"/>
        <v>56271</v>
      </c>
      <c r="AS69" s="36">
        <f t="shared" si="73"/>
        <v>0</v>
      </c>
      <c r="AT69" s="35">
        <f t="shared" si="73"/>
        <v>0</v>
      </c>
      <c r="AU69" s="35">
        <f t="shared" si="73"/>
        <v>0</v>
      </c>
      <c r="AV69" s="35">
        <f t="shared" si="73"/>
        <v>0</v>
      </c>
      <c r="AW69" s="35">
        <f t="shared" si="73"/>
        <v>0</v>
      </c>
      <c r="AX69" s="36">
        <f t="shared" si="73"/>
        <v>56271</v>
      </c>
      <c r="AY69" s="36">
        <f t="shared" si="73"/>
        <v>0</v>
      </c>
      <c r="AZ69" s="35">
        <f t="shared" si="73"/>
        <v>-1650</v>
      </c>
      <c r="BA69" s="35">
        <f t="shared" si="73"/>
        <v>0</v>
      </c>
      <c r="BB69" s="35">
        <f t="shared" si="73"/>
        <v>0</v>
      </c>
      <c r="BC69" s="35">
        <f t="shared" si="73"/>
        <v>-1103</v>
      </c>
      <c r="BD69" s="36">
        <f t="shared" si="73"/>
        <v>53518</v>
      </c>
      <c r="BE69" s="36">
        <f t="shared" si="73"/>
        <v>0</v>
      </c>
      <c r="BF69" s="35">
        <f t="shared" si="73"/>
        <v>0</v>
      </c>
      <c r="BG69" s="36">
        <f t="shared" si="73"/>
        <v>0</v>
      </c>
      <c r="BH69" s="35">
        <f t="shared" si="73"/>
        <v>0</v>
      </c>
      <c r="BI69" s="36">
        <f t="shared" si="73"/>
        <v>0</v>
      </c>
      <c r="BJ69" s="36">
        <f t="shared" si="73"/>
        <v>53518</v>
      </c>
      <c r="BK69" s="36">
        <f t="shared" si="73"/>
        <v>0</v>
      </c>
      <c r="BL69" s="36">
        <f t="shared" si="73"/>
        <v>171</v>
      </c>
      <c r="BM69" s="36">
        <f t="shared" si="73"/>
        <v>0</v>
      </c>
      <c r="BN69" s="36">
        <f t="shared" si="73"/>
        <v>0</v>
      </c>
      <c r="BO69" s="36">
        <f t="shared" si="73"/>
        <v>0</v>
      </c>
      <c r="BP69" s="36">
        <f t="shared" si="73"/>
        <v>53689</v>
      </c>
      <c r="BQ69" s="36">
        <f t="shared" si="73"/>
        <v>0</v>
      </c>
      <c r="BR69" s="61">
        <f>BR70+BR71</f>
        <v>39619</v>
      </c>
      <c r="BS69" s="58">
        <f>BS70+BS71</f>
        <v>0</v>
      </c>
      <c r="BT69" s="68">
        <f t="shared" si="1"/>
        <v>73.79351450017695</v>
      </c>
      <c r="BU69" s="69"/>
    </row>
    <row r="70" spans="1:73" ht="33">
      <c r="A70" s="5"/>
      <c r="B70" s="29" t="s">
        <v>17</v>
      </c>
      <c r="C70" s="31">
        <f>C69</f>
        <v>913</v>
      </c>
      <c r="D70" s="30" t="s">
        <v>109</v>
      </c>
      <c r="E70" s="31" t="s">
        <v>11</v>
      </c>
      <c r="F70" s="34" t="s">
        <v>55</v>
      </c>
      <c r="G70" s="31" t="s">
        <v>18</v>
      </c>
      <c r="H70" s="32">
        <v>5578</v>
      </c>
      <c r="I70" s="32"/>
      <c r="J70" s="32"/>
      <c r="K70" s="32"/>
      <c r="L70" s="32">
        <f>23318+11030</f>
        <v>34348</v>
      </c>
      <c r="M70" s="32"/>
      <c r="N70" s="32">
        <f>M70+L70+K70+J70+H70</f>
        <v>39926</v>
      </c>
      <c r="O70" s="32">
        <f>K70+I70</f>
        <v>0</v>
      </c>
      <c r="P70" s="32">
        <f>-15</f>
        <v>-15</v>
      </c>
      <c r="Q70" s="32"/>
      <c r="R70" s="32"/>
      <c r="S70" s="32"/>
      <c r="T70" s="32">
        <f>S70+R70+Q70+P70+N70</f>
        <v>39911</v>
      </c>
      <c r="U70" s="32">
        <f>Q70+O70</f>
        <v>0</v>
      </c>
      <c r="V70" s="32">
        <f>13866+4002+200</f>
        <v>18068</v>
      </c>
      <c r="W70" s="32"/>
      <c r="X70" s="32">
        <f>1500+1500</f>
        <v>3000</v>
      </c>
      <c r="Y70" s="32"/>
      <c r="Z70" s="32">
        <f>Y70+X70+W70+V70+T70</f>
        <v>60979</v>
      </c>
      <c r="AA70" s="46">
        <f>W70+U70</f>
        <v>0</v>
      </c>
      <c r="AB70" s="32">
        <v>-9478</v>
      </c>
      <c r="AC70" s="32"/>
      <c r="AD70" s="32"/>
      <c r="AE70" s="32"/>
      <c r="AF70" s="32">
        <f>AE70+AD70+AC70+AB70+Z70</f>
        <v>51501</v>
      </c>
      <c r="AG70" s="46">
        <f>AC70+AA70</f>
        <v>0</v>
      </c>
      <c r="AH70" s="32"/>
      <c r="AI70" s="32"/>
      <c r="AJ70" s="32">
        <v>950</v>
      </c>
      <c r="AK70" s="32"/>
      <c r="AL70" s="32">
        <f>AK70+AJ70+AI70+AH70+AF70</f>
        <v>52451</v>
      </c>
      <c r="AM70" s="46">
        <f>AI70+AG70</f>
        <v>0</v>
      </c>
      <c r="AN70" s="33"/>
      <c r="AO70" s="33"/>
      <c r="AP70" s="33">
        <v>2423</v>
      </c>
      <c r="AQ70" s="32">
        <v>-1856</v>
      </c>
      <c r="AR70" s="33">
        <f>AQ70+AP70+AO70+AN70+AL70</f>
        <v>53018</v>
      </c>
      <c r="AS70" s="47">
        <f>AO70+AM70</f>
        <v>0</v>
      </c>
      <c r="AT70" s="32"/>
      <c r="AU70" s="32"/>
      <c r="AV70" s="32"/>
      <c r="AW70" s="32"/>
      <c r="AX70" s="33">
        <f>AW70+AV70+AU70+AT70+AR70</f>
        <v>53018</v>
      </c>
      <c r="AY70" s="47">
        <f>AU70+AS70</f>
        <v>0</v>
      </c>
      <c r="AZ70" s="32">
        <f>-1650</f>
        <v>-1650</v>
      </c>
      <c r="BA70" s="32"/>
      <c r="BB70" s="32"/>
      <c r="BC70" s="32">
        <v>-1103</v>
      </c>
      <c r="BD70" s="33">
        <f>BC70+BB70+BA70+AZ70+AX70</f>
        <v>50265</v>
      </c>
      <c r="BE70" s="47">
        <f>BA70+AY70</f>
        <v>0</v>
      </c>
      <c r="BF70" s="32"/>
      <c r="BG70" s="33"/>
      <c r="BH70" s="32"/>
      <c r="BI70" s="33"/>
      <c r="BJ70" s="33">
        <f>BI70+BH70+BG70+BF70+BD70</f>
        <v>50265</v>
      </c>
      <c r="BK70" s="47">
        <f>BG70+BE70</f>
        <v>0</v>
      </c>
      <c r="BL70" s="33">
        <v>171</v>
      </c>
      <c r="BM70" s="33"/>
      <c r="BN70" s="33"/>
      <c r="BO70" s="33"/>
      <c r="BP70" s="33">
        <f>BO70+BN70+BM70+BL70+BJ70</f>
        <v>50436</v>
      </c>
      <c r="BQ70" s="47">
        <f>BM70+BK70</f>
        <v>0</v>
      </c>
      <c r="BR70" s="57">
        <v>39227</v>
      </c>
      <c r="BS70" s="58"/>
      <c r="BT70" s="68">
        <f t="shared" si="1"/>
        <v>77.77579506701562</v>
      </c>
      <c r="BU70" s="69"/>
    </row>
    <row r="71" spans="1:73" ht="19.5" customHeight="1">
      <c r="A71" s="5"/>
      <c r="B71" s="29" t="s">
        <v>32</v>
      </c>
      <c r="C71" s="31">
        <f>C70</f>
        <v>913</v>
      </c>
      <c r="D71" s="30" t="s">
        <v>109</v>
      </c>
      <c r="E71" s="31" t="s">
        <v>11</v>
      </c>
      <c r="F71" s="34" t="s">
        <v>55</v>
      </c>
      <c r="G71" s="31" t="s">
        <v>33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6"/>
      <c r="AB71" s="32"/>
      <c r="AC71" s="32"/>
      <c r="AD71" s="32"/>
      <c r="AE71" s="32"/>
      <c r="AF71" s="32"/>
      <c r="AG71" s="46"/>
      <c r="AH71" s="32"/>
      <c r="AI71" s="32"/>
      <c r="AJ71" s="32"/>
      <c r="AK71" s="32"/>
      <c r="AL71" s="32"/>
      <c r="AM71" s="46"/>
      <c r="AN71" s="33"/>
      <c r="AO71" s="33"/>
      <c r="AP71" s="33">
        <v>3253</v>
      </c>
      <c r="AQ71" s="32"/>
      <c r="AR71" s="33">
        <f>AQ71+AP71+AO71+AN71+AL71</f>
        <v>3253</v>
      </c>
      <c r="AS71" s="47">
        <f>AO71+AM71</f>
        <v>0</v>
      </c>
      <c r="AT71" s="32"/>
      <c r="AU71" s="32"/>
      <c r="AV71" s="32"/>
      <c r="AW71" s="32"/>
      <c r="AX71" s="33">
        <f>AW71+AV71+AU71+AT71+AR71</f>
        <v>3253</v>
      </c>
      <c r="AY71" s="47">
        <f>AU71+AS71</f>
        <v>0</v>
      </c>
      <c r="AZ71" s="32"/>
      <c r="BA71" s="32"/>
      <c r="BB71" s="32"/>
      <c r="BC71" s="32"/>
      <c r="BD71" s="33">
        <f>BC71+BB71+BA71+AZ71+AX71</f>
        <v>3253</v>
      </c>
      <c r="BE71" s="47">
        <f>BA71+AY71</f>
        <v>0</v>
      </c>
      <c r="BF71" s="32"/>
      <c r="BG71" s="33"/>
      <c r="BH71" s="32"/>
      <c r="BI71" s="33"/>
      <c r="BJ71" s="33">
        <f>BI71+BH71+BG71+BF71+BD71</f>
        <v>3253</v>
      </c>
      <c r="BK71" s="47">
        <f>BG71+BE71</f>
        <v>0</v>
      </c>
      <c r="BL71" s="33"/>
      <c r="BM71" s="33"/>
      <c r="BN71" s="33"/>
      <c r="BO71" s="33"/>
      <c r="BP71" s="33">
        <f>BO71+BN71+BM71+BL71+BJ71</f>
        <v>3253</v>
      </c>
      <c r="BQ71" s="47">
        <f>BM71+BK71</f>
        <v>0</v>
      </c>
      <c r="BR71" s="57">
        <v>392</v>
      </c>
      <c r="BS71" s="58"/>
      <c r="BT71" s="68">
        <f t="shared" si="1"/>
        <v>12.050415001537043</v>
      </c>
      <c r="BU71" s="69"/>
    </row>
    <row r="72" spans="1:73" ht="24" customHeight="1">
      <c r="A72" s="5"/>
      <c r="B72" s="29" t="s">
        <v>24</v>
      </c>
      <c r="C72" s="31">
        <f>C70</f>
        <v>913</v>
      </c>
      <c r="D72" s="30" t="s">
        <v>109</v>
      </c>
      <c r="E72" s="31" t="s">
        <v>11</v>
      </c>
      <c r="F72" s="34" t="s">
        <v>56</v>
      </c>
      <c r="G72" s="31"/>
      <c r="H72" s="35">
        <f aca="true" t="shared" si="74" ref="H72:BS72">H73</f>
        <v>1095</v>
      </c>
      <c r="I72" s="35">
        <f t="shared" si="74"/>
        <v>0</v>
      </c>
      <c r="J72" s="35">
        <f t="shared" si="74"/>
        <v>0</v>
      </c>
      <c r="K72" s="35">
        <f t="shared" si="74"/>
        <v>0</v>
      </c>
      <c r="L72" s="35">
        <f t="shared" si="74"/>
        <v>0</v>
      </c>
      <c r="M72" s="35">
        <f t="shared" si="74"/>
        <v>0</v>
      </c>
      <c r="N72" s="35">
        <f t="shared" si="74"/>
        <v>1095</v>
      </c>
      <c r="O72" s="35">
        <f t="shared" si="74"/>
        <v>0</v>
      </c>
      <c r="P72" s="35">
        <f t="shared" si="74"/>
        <v>115</v>
      </c>
      <c r="Q72" s="35">
        <f t="shared" si="74"/>
        <v>0</v>
      </c>
      <c r="R72" s="35">
        <f t="shared" si="74"/>
        <v>0</v>
      </c>
      <c r="S72" s="35">
        <f t="shared" si="74"/>
        <v>0</v>
      </c>
      <c r="T72" s="35">
        <f t="shared" si="74"/>
        <v>1210</v>
      </c>
      <c r="U72" s="35">
        <f t="shared" si="74"/>
        <v>0</v>
      </c>
      <c r="V72" s="35">
        <f t="shared" si="74"/>
        <v>0</v>
      </c>
      <c r="W72" s="35">
        <f t="shared" si="74"/>
        <v>0</v>
      </c>
      <c r="X72" s="35">
        <f t="shared" si="74"/>
        <v>0</v>
      </c>
      <c r="Y72" s="35">
        <f t="shared" si="74"/>
        <v>0</v>
      </c>
      <c r="Z72" s="35">
        <f t="shared" si="74"/>
        <v>1210</v>
      </c>
      <c r="AA72" s="35">
        <f t="shared" si="74"/>
        <v>0</v>
      </c>
      <c r="AB72" s="35">
        <f t="shared" si="74"/>
        <v>0</v>
      </c>
      <c r="AC72" s="35">
        <f t="shared" si="74"/>
        <v>0</v>
      </c>
      <c r="AD72" s="35">
        <f t="shared" si="74"/>
        <v>0</v>
      </c>
      <c r="AE72" s="35">
        <f t="shared" si="74"/>
        <v>0</v>
      </c>
      <c r="AF72" s="35">
        <f t="shared" si="74"/>
        <v>1210</v>
      </c>
      <c r="AG72" s="35">
        <f t="shared" si="74"/>
        <v>0</v>
      </c>
      <c r="AH72" s="35">
        <f t="shared" si="74"/>
        <v>0</v>
      </c>
      <c r="AI72" s="35">
        <f t="shared" si="74"/>
        <v>0</v>
      </c>
      <c r="AJ72" s="35">
        <f t="shared" si="74"/>
        <v>0</v>
      </c>
      <c r="AK72" s="35">
        <f t="shared" si="74"/>
        <v>0</v>
      </c>
      <c r="AL72" s="35">
        <f t="shared" si="74"/>
        <v>1210</v>
      </c>
      <c r="AM72" s="35">
        <f t="shared" si="74"/>
        <v>0</v>
      </c>
      <c r="AN72" s="36">
        <f t="shared" si="74"/>
        <v>0</v>
      </c>
      <c r="AO72" s="36">
        <f t="shared" si="74"/>
        <v>0</v>
      </c>
      <c r="AP72" s="36">
        <f t="shared" si="74"/>
        <v>0</v>
      </c>
      <c r="AQ72" s="35">
        <f t="shared" si="74"/>
        <v>0</v>
      </c>
      <c r="AR72" s="36">
        <f t="shared" si="74"/>
        <v>1210</v>
      </c>
      <c r="AS72" s="36">
        <f t="shared" si="74"/>
        <v>0</v>
      </c>
      <c r="AT72" s="35">
        <f t="shared" si="74"/>
        <v>0</v>
      </c>
      <c r="AU72" s="35">
        <f t="shared" si="74"/>
        <v>0</v>
      </c>
      <c r="AV72" s="35">
        <f t="shared" si="74"/>
        <v>0</v>
      </c>
      <c r="AW72" s="35">
        <f t="shared" si="74"/>
        <v>0</v>
      </c>
      <c r="AX72" s="36">
        <f t="shared" si="74"/>
        <v>1210</v>
      </c>
      <c r="AY72" s="36">
        <f t="shared" si="74"/>
        <v>0</v>
      </c>
      <c r="AZ72" s="35">
        <f t="shared" si="74"/>
        <v>0</v>
      </c>
      <c r="BA72" s="35">
        <f t="shared" si="74"/>
        <v>0</v>
      </c>
      <c r="BB72" s="35">
        <f t="shared" si="74"/>
        <v>0</v>
      </c>
      <c r="BC72" s="35">
        <f t="shared" si="74"/>
        <v>0</v>
      </c>
      <c r="BD72" s="36">
        <f t="shared" si="74"/>
        <v>1210</v>
      </c>
      <c r="BE72" s="36">
        <f t="shared" si="74"/>
        <v>0</v>
      </c>
      <c r="BF72" s="35">
        <f t="shared" si="74"/>
        <v>0</v>
      </c>
      <c r="BG72" s="36">
        <f t="shared" si="74"/>
        <v>0</v>
      </c>
      <c r="BH72" s="35">
        <f t="shared" si="74"/>
        <v>0</v>
      </c>
      <c r="BI72" s="36">
        <f t="shared" si="74"/>
        <v>0</v>
      </c>
      <c r="BJ72" s="36">
        <f t="shared" si="74"/>
        <v>1210</v>
      </c>
      <c r="BK72" s="36">
        <f t="shared" si="74"/>
        <v>0</v>
      </c>
      <c r="BL72" s="36">
        <f t="shared" si="74"/>
        <v>0</v>
      </c>
      <c r="BM72" s="36">
        <f t="shared" si="74"/>
        <v>0</v>
      </c>
      <c r="BN72" s="36">
        <f t="shared" si="74"/>
        <v>0</v>
      </c>
      <c r="BO72" s="36">
        <f t="shared" si="74"/>
        <v>0</v>
      </c>
      <c r="BP72" s="36">
        <f t="shared" si="74"/>
        <v>1210</v>
      </c>
      <c r="BQ72" s="36">
        <f t="shared" si="74"/>
        <v>0</v>
      </c>
      <c r="BR72" s="61">
        <f t="shared" si="74"/>
        <v>1210</v>
      </c>
      <c r="BS72" s="58">
        <f t="shared" si="74"/>
        <v>0</v>
      </c>
      <c r="BT72" s="68">
        <f aca="true" t="shared" si="75" ref="BT72:BU135">BR72/BP72*100</f>
        <v>100</v>
      </c>
      <c r="BU72" s="69"/>
    </row>
    <row r="73" spans="1:73" ht="33">
      <c r="A73" s="5"/>
      <c r="B73" s="29" t="s">
        <v>17</v>
      </c>
      <c r="C73" s="31">
        <f>C72</f>
        <v>913</v>
      </c>
      <c r="D73" s="30" t="s">
        <v>109</v>
      </c>
      <c r="E73" s="31" t="s">
        <v>11</v>
      </c>
      <c r="F73" s="34" t="s">
        <v>56</v>
      </c>
      <c r="G73" s="31" t="s">
        <v>18</v>
      </c>
      <c r="H73" s="32">
        <v>1095</v>
      </c>
      <c r="I73" s="32"/>
      <c r="J73" s="32"/>
      <c r="K73" s="32"/>
      <c r="L73" s="32"/>
      <c r="M73" s="32"/>
      <c r="N73" s="32">
        <f>M73+L73+K73+J73+H73</f>
        <v>1095</v>
      </c>
      <c r="O73" s="32">
        <f>K73+I73</f>
        <v>0</v>
      </c>
      <c r="P73" s="32">
        <f>115</f>
        <v>115</v>
      </c>
      <c r="Q73" s="32"/>
      <c r="R73" s="32"/>
      <c r="S73" s="32"/>
      <c r="T73" s="32">
        <f>S73+R73+Q73+P73+N73</f>
        <v>1210</v>
      </c>
      <c r="U73" s="32">
        <f>Q73+O73</f>
        <v>0</v>
      </c>
      <c r="V73" s="32"/>
      <c r="W73" s="32"/>
      <c r="X73" s="32"/>
      <c r="Y73" s="32"/>
      <c r="Z73" s="32">
        <f>Y73+X73+W73+V73+T73</f>
        <v>1210</v>
      </c>
      <c r="AA73" s="32">
        <f>W73+U73</f>
        <v>0</v>
      </c>
      <c r="AB73" s="32"/>
      <c r="AC73" s="32"/>
      <c r="AD73" s="32"/>
      <c r="AE73" s="32"/>
      <c r="AF73" s="32">
        <f>AE73+AD73+AC73+AB73+Z73</f>
        <v>1210</v>
      </c>
      <c r="AG73" s="32">
        <f>AC73+AA73</f>
        <v>0</v>
      </c>
      <c r="AH73" s="32"/>
      <c r="AI73" s="32"/>
      <c r="AJ73" s="32"/>
      <c r="AK73" s="32"/>
      <c r="AL73" s="32">
        <f>AK73+AJ73+AI73+AH73+AF73</f>
        <v>1210</v>
      </c>
      <c r="AM73" s="32">
        <f>AI73+AG73</f>
        <v>0</v>
      </c>
      <c r="AN73" s="33"/>
      <c r="AO73" s="33"/>
      <c r="AP73" s="33"/>
      <c r="AQ73" s="32"/>
      <c r="AR73" s="33">
        <f>AQ73+AP73+AO73+AN73+AL73</f>
        <v>1210</v>
      </c>
      <c r="AS73" s="33">
        <f>AO73+AM73</f>
        <v>0</v>
      </c>
      <c r="AT73" s="32"/>
      <c r="AU73" s="32"/>
      <c r="AV73" s="32"/>
      <c r="AW73" s="32"/>
      <c r="AX73" s="33">
        <f>AW73+AV73+AU73+AT73+AR73</f>
        <v>1210</v>
      </c>
      <c r="AY73" s="33">
        <f>AU73+AS73</f>
        <v>0</v>
      </c>
      <c r="AZ73" s="32"/>
      <c r="BA73" s="32"/>
      <c r="BB73" s="32"/>
      <c r="BC73" s="32"/>
      <c r="BD73" s="33">
        <f>BC73+BB73+BA73+AZ73+AX73</f>
        <v>1210</v>
      </c>
      <c r="BE73" s="33">
        <f>BA73+AY73</f>
        <v>0</v>
      </c>
      <c r="BF73" s="32"/>
      <c r="BG73" s="33"/>
      <c r="BH73" s="32"/>
      <c r="BI73" s="33"/>
      <c r="BJ73" s="33">
        <f>BI73+BH73+BG73+BF73+BD73</f>
        <v>1210</v>
      </c>
      <c r="BK73" s="33">
        <f>BG73+BE73</f>
        <v>0</v>
      </c>
      <c r="BL73" s="33"/>
      <c r="BM73" s="33"/>
      <c r="BN73" s="33"/>
      <c r="BO73" s="33"/>
      <c r="BP73" s="33">
        <f>BO73+BN73+BM73+BL73+BJ73</f>
        <v>1210</v>
      </c>
      <c r="BQ73" s="33">
        <f>BM73+BK73</f>
        <v>0</v>
      </c>
      <c r="BR73" s="57">
        <v>1210</v>
      </c>
      <c r="BS73" s="58"/>
      <c r="BT73" s="68">
        <f t="shared" si="75"/>
        <v>100</v>
      </c>
      <c r="BU73" s="69"/>
    </row>
    <row r="74" spans="1:73" ht="49.5">
      <c r="A74" s="5"/>
      <c r="B74" s="29" t="s">
        <v>65</v>
      </c>
      <c r="C74" s="31">
        <f>C72</f>
        <v>913</v>
      </c>
      <c r="D74" s="30" t="s">
        <v>109</v>
      </c>
      <c r="E74" s="31" t="s">
        <v>11</v>
      </c>
      <c r="F74" s="34" t="s">
        <v>12</v>
      </c>
      <c r="G74" s="31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>
        <f>X75</f>
        <v>5040</v>
      </c>
      <c r="Y74" s="35">
        <f aca="true" t="shared" si="76" ref="Y74:AN76">Y75</f>
        <v>0</v>
      </c>
      <c r="Z74" s="35">
        <f t="shared" si="76"/>
        <v>5040</v>
      </c>
      <c r="AA74" s="35">
        <f t="shared" si="76"/>
        <v>0</v>
      </c>
      <c r="AB74" s="35">
        <f t="shared" si="76"/>
        <v>0</v>
      </c>
      <c r="AC74" s="35">
        <f t="shared" si="76"/>
        <v>0</v>
      </c>
      <c r="AD74" s="35">
        <f t="shared" si="76"/>
        <v>0</v>
      </c>
      <c r="AE74" s="35">
        <f t="shared" si="76"/>
        <v>0</v>
      </c>
      <c r="AF74" s="35">
        <f t="shared" si="76"/>
        <v>5040</v>
      </c>
      <c r="AG74" s="35">
        <f t="shared" si="76"/>
        <v>0</v>
      </c>
      <c r="AH74" s="35">
        <f t="shared" si="76"/>
        <v>0</v>
      </c>
      <c r="AI74" s="35">
        <f t="shared" si="76"/>
        <v>0</v>
      </c>
      <c r="AJ74" s="35">
        <f t="shared" si="76"/>
        <v>0</v>
      </c>
      <c r="AK74" s="35">
        <f t="shared" si="76"/>
        <v>0</v>
      </c>
      <c r="AL74" s="35">
        <f t="shared" si="76"/>
        <v>5040</v>
      </c>
      <c r="AM74" s="35">
        <f t="shared" si="76"/>
        <v>0</v>
      </c>
      <c r="AN74" s="36">
        <f t="shared" si="76"/>
        <v>0</v>
      </c>
      <c r="AO74" s="36">
        <f aca="true" t="shared" si="77" ref="AO74:BD76">AO75</f>
        <v>0</v>
      </c>
      <c r="AP74" s="36">
        <f t="shared" si="77"/>
        <v>0</v>
      </c>
      <c r="AQ74" s="35">
        <f t="shared" si="77"/>
        <v>0</v>
      </c>
      <c r="AR74" s="36">
        <f t="shared" si="77"/>
        <v>5040</v>
      </c>
      <c r="AS74" s="36">
        <f t="shared" si="77"/>
        <v>0</v>
      </c>
      <c r="AT74" s="35">
        <f t="shared" si="77"/>
        <v>0</v>
      </c>
      <c r="AU74" s="35">
        <f t="shared" si="77"/>
        <v>0</v>
      </c>
      <c r="AV74" s="35">
        <f t="shared" si="77"/>
        <v>0</v>
      </c>
      <c r="AW74" s="35">
        <f t="shared" si="77"/>
        <v>0</v>
      </c>
      <c r="AX74" s="36">
        <f t="shared" si="77"/>
        <v>5040</v>
      </c>
      <c r="AY74" s="36">
        <f t="shared" si="77"/>
        <v>0</v>
      </c>
      <c r="AZ74" s="35">
        <f t="shared" si="77"/>
        <v>-49</v>
      </c>
      <c r="BA74" s="35">
        <f t="shared" si="77"/>
        <v>0</v>
      </c>
      <c r="BB74" s="35">
        <f t="shared" si="77"/>
        <v>0</v>
      </c>
      <c r="BC74" s="35">
        <f t="shared" si="77"/>
        <v>0</v>
      </c>
      <c r="BD74" s="36">
        <f t="shared" si="77"/>
        <v>4991</v>
      </c>
      <c r="BE74" s="36">
        <f aca="true" t="shared" si="78" ref="BE74:BS76">BE75</f>
        <v>0</v>
      </c>
      <c r="BF74" s="35">
        <f t="shared" si="78"/>
        <v>0</v>
      </c>
      <c r="BG74" s="36">
        <f t="shared" si="78"/>
        <v>0</v>
      </c>
      <c r="BH74" s="35">
        <f t="shared" si="78"/>
        <v>0</v>
      </c>
      <c r="BI74" s="36">
        <f t="shared" si="78"/>
        <v>0</v>
      </c>
      <c r="BJ74" s="36">
        <f t="shared" si="78"/>
        <v>4991</v>
      </c>
      <c r="BK74" s="36">
        <f t="shared" si="78"/>
        <v>0</v>
      </c>
      <c r="BL74" s="36">
        <f t="shared" si="78"/>
        <v>0</v>
      </c>
      <c r="BM74" s="36">
        <f t="shared" si="78"/>
        <v>0</v>
      </c>
      <c r="BN74" s="36">
        <f t="shared" si="78"/>
        <v>0</v>
      </c>
      <c r="BO74" s="36">
        <f t="shared" si="78"/>
        <v>0</v>
      </c>
      <c r="BP74" s="36">
        <f t="shared" si="78"/>
        <v>4991</v>
      </c>
      <c r="BQ74" s="36">
        <f t="shared" si="78"/>
        <v>0</v>
      </c>
      <c r="BR74" s="61">
        <f t="shared" si="78"/>
        <v>4990</v>
      </c>
      <c r="BS74" s="58">
        <f t="shared" si="78"/>
        <v>0</v>
      </c>
      <c r="BT74" s="68">
        <f t="shared" si="75"/>
        <v>99.97996393508315</v>
      </c>
      <c r="BU74" s="69"/>
    </row>
    <row r="75" spans="1:73" ht="16.5">
      <c r="A75" s="5"/>
      <c r="B75" s="29" t="s">
        <v>13</v>
      </c>
      <c r="C75" s="31">
        <f aca="true" t="shared" si="79" ref="C75:C83">C74</f>
        <v>913</v>
      </c>
      <c r="D75" s="30" t="s">
        <v>109</v>
      </c>
      <c r="E75" s="31" t="s">
        <v>11</v>
      </c>
      <c r="F75" s="34" t="s">
        <v>28</v>
      </c>
      <c r="G75" s="3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>
        <f>X76</f>
        <v>5040</v>
      </c>
      <c r="Y75" s="35">
        <f t="shared" si="76"/>
        <v>0</v>
      </c>
      <c r="Z75" s="35">
        <f t="shared" si="76"/>
        <v>5040</v>
      </c>
      <c r="AA75" s="35">
        <f t="shared" si="76"/>
        <v>0</v>
      </c>
      <c r="AB75" s="35">
        <f t="shared" si="76"/>
        <v>0</v>
      </c>
      <c r="AC75" s="35">
        <f t="shared" si="76"/>
        <v>0</v>
      </c>
      <c r="AD75" s="35">
        <f t="shared" si="76"/>
        <v>0</v>
      </c>
      <c r="AE75" s="35">
        <f t="shared" si="76"/>
        <v>0</v>
      </c>
      <c r="AF75" s="35">
        <f t="shared" si="76"/>
        <v>5040</v>
      </c>
      <c r="AG75" s="35">
        <f t="shared" si="76"/>
        <v>0</v>
      </c>
      <c r="AH75" s="35">
        <f t="shared" si="76"/>
        <v>0</v>
      </c>
      <c r="AI75" s="35">
        <f t="shared" si="76"/>
        <v>0</v>
      </c>
      <c r="AJ75" s="35">
        <f t="shared" si="76"/>
        <v>0</v>
      </c>
      <c r="AK75" s="35">
        <f t="shared" si="76"/>
        <v>0</v>
      </c>
      <c r="AL75" s="35">
        <f t="shared" si="76"/>
        <v>5040</v>
      </c>
      <c r="AM75" s="35">
        <f t="shared" si="76"/>
        <v>0</v>
      </c>
      <c r="AN75" s="36">
        <f t="shared" si="76"/>
        <v>0</v>
      </c>
      <c r="AO75" s="36">
        <f t="shared" si="77"/>
        <v>0</v>
      </c>
      <c r="AP75" s="36">
        <f t="shared" si="77"/>
        <v>0</v>
      </c>
      <c r="AQ75" s="35">
        <f t="shared" si="77"/>
        <v>0</v>
      </c>
      <c r="AR75" s="36">
        <f t="shared" si="77"/>
        <v>5040</v>
      </c>
      <c r="AS75" s="36">
        <f t="shared" si="77"/>
        <v>0</v>
      </c>
      <c r="AT75" s="35">
        <f t="shared" si="77"/>
        <v>0</v>
      </c>
      <c r="AU75" s="35">
        <f t="shared" si="77"/>
        <v>0</v>
      </c>
      <c r="AV75" s="35">
        <f t="shared" si="77"/>
        <v>0</v>
      </c>
      <c r="AW75" s="35">
        <f t="shared" si="77"/>
        <v>0</v>
      </c>
      <c r="AX75" s="36">
        <f t="shared" si="77"/>
        <v>5040</v>
      </c>
      <c r="AY75" s="36">
        <f t="shared" si="77"/>
        <v>0</v>
      </c>
      <c r="AZ75" s="35">
        <f t="shared" si="77"/>
        <v>-49</v>
      </c>
      <c r="BA75" s="35">
        <f t="shared" si="77"/>
        <v>0</v>
      </c>
      <c r="BB75" s="35">
        <f t="shared" si="77"/>
        <v>0</v>
      </c>
      <c r="BC75" s="35">
        <f t="shared" si="77"/>
        <v>0</v>
      </c>
      <c r="BD75" s="36">
        <f t="shared" si="77"/>
        <v>4991</v>
      </c>
      <c r="BE75" s="36">
        <f t="shared" si="78"/>
        <v>0</v>
      </c>
      <c r="BF75" s="35">
        <f t="shared" si="78"/>
        <v>0</v>
      </c>
      <c r="BG75" s="36">
        <f t="shared" si="78"/>
        <v>0</v>
      </c>
      <c r="BH75" s="35">
        <f t="shared" si="78"/>
        <v>0</v>
      </c>
      <c r="BI75" s="36">
        <f t="shared" si="78"/>
        <v>0</v>
      </c>
      <c r="BJ75" s="36">
        <f t="shared" si="78"/>
        <v>4991</v>
      </c>
      <c r="BK75" s="36">
        <f t="shared" si="78"/>
        <v>0</v>
      </c>
      <c r="BL75" s="36">
        <f t="shared" si="78"/>
        <v>0</v>
      </c>
      <c r="BM75" s="36">
        <f t="shared" si="78"/>
        <v>0</v>
      </c>
      <c r="BN75" s="36">
        <f t="shared" si="78"/>
        <v>0</v>
      </c>
      <c r="BO75" s="36">
        <f t="shared" si="78"/>
        <v>0</v>
      </c>
      <c r="BP75" s="36">
        <f t="shared" si="78"/>
        <v>4991</v>
      </c>
      <c r="BQ75" s="36">
        <f t="shared" si="78"/>
        <v>0</v>
      </c>
      <c r="BR75" s="61">
        <f t="shared" si="78"/>
        <v>4990</v>
      </c>
      <c r="BS75" s="58">
        <f t="shared" si="78"/>
        <v>0</v>
      </c>
      <c r="BT75" s="68">
        <f t="shared" si="75"/>
        <v>99.97996393508315</v>
      </c>
      <c r="BU75" s="69"/>
    </row>
    <row r="76" spans="1:73" ht="16.5">
      <c r="A76" s="5"/>
      <c r="B76" s="29" t="s">
        <v>45</v>
      </c>
      <c r="C76" s="31">
        <f t="shared" si="79"/>
        <v>913</v>
      </c>
      <c r="D76" s="30" t="s">
        <v>109</v>
      </c>
      <c r="E76" s="31" t="s">
        <v>11</v>
      </c>
      <c r="F76" s="34" t="s">
        <v>130</v>
      </c>
      <c r="G76" s="31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>
        <f>X77</f>
        <v>5040</v>
      </c>
      <c r="Y76" s="35">
        <f t="shared" si="76"/>
        <v>0</v>
      </c>
      <c r="Z76" s="35">
        <f t="shared" si="76"/>
        <v>5040</v>
      </c>
      <c r="AA76" s="35">
        <f t="shared" si="76"/>
        <v>0</v>
      </c>
      <c r="AB76" s="35">
        <f t="shared" si="76"/>
        <v>0</v>
      </c>
      <c r="AC76" s="35">
        <f t="shared" si="76"/>
        <v>0</v>
      </c>
      <c r="AD76" s="35">
        <f t="shared" si="76"/>
        <v>0</v>
      </c>
      <c r="AE76" s="35">
        <f t="shared" si="76"/>
        <v>0</v>
      </c>
      <c r="AF76" s="35">
        <f t="shared" si="76"/>
        <v>5040</v>
      </c>
      <c r="AG76" s="35">
        <f t="shared" si="76"/>
        <v>0</v>
      </c>
      <c r="AH76" s="35">
        <f t="shared" si="76"/>
        <v>0</v>
      </c>
      <c r="AI76" s="35">
        <f t="shared" si="76"/>
        <v>0</v>
      </c>
      <c r="AJ76" s="35">
        <f t="shared" si="76"/>
        <v>0</v>
      </c>
      <c r="AK76" s="35">
        <f t="shared" si="76"/>
        <v>0</v>
      </c>
      <c r="AL76" s="35">
        <f t="shared" si="76"/>
        <v>5040</v>
      </c>
      <c r="AM76" s="35">
        <f t="shared" si="76"/>
        <v>0</v>
      </c>
      <c r="AN76" s="36">
        <f t="shared" si="76"/>
        <v>0</v>
      </c>
      <c r="AO76" s="36">
        <f t="shared" si="77"/>
        <v>0</v>
      </c>
      <c r="AP76" s="36">
        <f t="shared" si="77"/>
        <v>0</v>
      </c>
      <c r="AQ76" s="35">
        <f t="shared" si="77"/>
        <v>0</v>
      </c>
      <c r="AR76" s="36">
        <f t="shared" si="77"/>
        <v>5040</v>
      </c>
      <c r="AS76" s="36">
        <f t="shared" si="77"/>
        <v>0</v>
      </c>
      <c r="AT76" s="35">
        <f t="shared" si="77"/>
        <v>0</v>
      </c>
      <c r="AU76" s="35">
        <f t="shared" si="77"/>
        <v>0</v>
      </c>
      <c r="AV76" s="35">
        <f t="shared" si="77"/>
        <v>0</v>
      </c>
      <c r="AW76" s="35">
        <f t="shared" si="77"/>
        <v>0</v>
      </c>
      <c r="AX76" s="36">
        <f t="shared" si="77"/>
        <v>5040</v>
      </c>
      <c r="AY76" s="36">
        <f t="shared" si="77"/>
        <v>0</v>
      </c>
      <c r="AZ76" s="35">
        <f t="shared" si="77"/>
        <v>-49</v>
      </c>
      <c r="BA76" s="35">
        <f t="shared" si="77"/>
        <v>0</v>
      </c>
      <c r="BB76" s="35">
        <f t="shared" si="77"/>
        <v>0</v>
      </c>
      <c r="BC76" s="35">
        <f t="shared" si="77"/>
        <v>0</v>
      </c>
      <c r="BD76" s="36">
        <f t="shared" si="77"/>
        <v>4991</v>
      </c>
      <c r="BE76" s="36">
        <f t="shared" si="78"/>
        <v>0</v>
      </c>
      <c r="BF76" s="35">
        <f t="shared" si="78"/>
        <v>0</v>
      </c>
      <c r="BG76" s="36">
        <f t="shared" si="78"/>
        <v>0</v>
      </c>
      <c r="BH76" s="35">
        <f t="shared" si="78"/>
        <v>0</v>
      </c>
      <c r="BI76" s="36">
        <f t="shared" si="78"/>
        <v>0</v>
      </c>
      <c r="BJ76" s="36">
        <f t="shared" si="78"/>
        <v>4991</v>
      </c>
      <c r="BK76" s="36">
        <f t="shared" si="78"/>
        <v>0</v>
      </c>
      <c r="BL76" s="36">
        <f t="shared" si="78"/>
        <v>0</v>
      </c>
      <c r="BM76" s="36">
        <f t="shared" si="78"/>
        <v>0</v>
      </c>
      <c r="BN76" s="36">
        <f t="shared" si="78"/>
        <v>0</v>
      </c>
      <c r="BO76" s="36">
        <f t="shared" si="78"/>
        <v>0</v>
      </c>
      <c r="BP76" s="36">
        <f t="shared" si="78"/>
        <v>4991</v>
      </c>
      <c r="BQ76" s="36">
        <f t="shared" si="78"/>
        <v>0</v>
      </c>
      <c r="BR76" s="61">
        <f t="shared" si="78"/>
        <v>4990</v>
      </c>
      <c r="BS76" s="58">
        <f t="shared" si="78"/>
        <v>0</v>
      </c>
      <c r="BT76" s="68">
        <f t="shared" si="75"/>
        <v>99.97996393508315</v>
      </c>
      <c r="BU76" s="69"/>
    </row>
    <row r="77" spans="1:73" ht="33">
      <c r="A77" s="5"/>
      <c r="B77" s="29" t="s">
        <v>17</v>
      </c>
      <c r="C77" s="31">
        <f t="shared" si="79"/>
        <v>913</v>
      </c>
      <c r="D77" s="30" t="s">
        <v>109</v>
      </c>
      <c r="E77" s="31" t="s">
        <v>11</v>
      </c>
      <c r="F77" s="34" t="s">
        <v>130</v>
      </c>
      <c r="G77" s="31" t="s">
        <v>18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>
        <v>5040</v>
      </c>
      <c r="Y77" s="35"/>
      <c r="Z77" s="32">
        <f>Y77+X77+W77+V77+T77</f>
        <v>5040</v>
      </c>
      <c r="AA77" s="46">
        <f>W77+U77</f>
        <v>0</v>
      </c>
      <c r="AB77" s="35"/>
      <c r="AC77" s="35"/>
      <c r="AD77" s="35"/>
      <c r="AE77" s="35"/>
      <c r="AF77" s="32">
        <f>AE77+AD77+AC77+AB77+Z77</f>
        <v>5040</v>
      </c>
      <c r="AG77" s="46">
        <f>AC77+AA77</f>
        <v>0</v>
      </c>
      <c r="AH77" s="35"/>
      <c r="AI77" s="35"/>
      <c r="AJ77" s="35"/>
      <c r="AK77" s="35"/>
      <c r="AL77" s="32">
        <f>AK77+AJ77+AI77+AH77+AF77</f>
        <v>5040</v>
      </c>
      <c r="AM77" s="46">
        <f>AI77+AG77</f>
        <v>0</v>
      </c>
      <c r="AN77" s="36"/>
      <c r="AO77" s="36"/>
      <c r="AP77" s="36"/>
      <c r="AQ77" s="35"/>
      <c r="AR77" s="33">
        <f>AQ77+AP77+AO77+AN77+AL77</f>
        <v>5040</v>
      </c>
      <c r="AS77" s="47">
        <f>AO77+AM77</f>
        <v>0</v>
      </c>
      <c r="AT77" s="35"/>
      <c r="AU77" s="35"/>
      <c r="AV77" s="35"/>
      <c r="AW77" s="35"/>
      <c r="AX77" s="33">
        <f>AW77+AV77+AU77+AT77+AR77</f>
        <v>5040</v>
      </c>
      <c r="AY77" s="47">
        <f>AU77+AS77</f>
        <v>0</v>
      </c>
      <c r="AZ77" s="35">
        <v>-49</v>
      </c>
      <c r="BA77" s="35"/>
      <c r="BB77" s="35"/>
      <c r="BC77" s="35"/>
      <c r="BD77" s="33">
        <f>BC77+BB77+BA77+AZ77+AX77</f>
        <v>4991</v>
      </c>
      <c r="BE77" s="47">
        <f>BA77+AY77</f>
        <v>0</v>
      </c>
      <c r="BF77" s="35"/>
      <c r="BG77" s="36"/>
      <c r="BH77" s="35"/>
      <c r="BI77" s="36"/>
      <c r="BJ77" s="33">
        <f>BI77+BH77+BG77+BF77+BD77</f>
        <v>4991</v>
      </c>
      <c r="BK77" s="47">
        <f>BG77+BE77</f>
        <v>0</v>
      </c>
      <c r="BL77" s="36"/>
      <c r="BM77" s="36"/>
      <c r="BN77" s="36"/>
      <c r="BO77" s="36"/>
      <c r="BP77" s="33">
        <f>BO77+BN77+BM77+BL77+BJ77</f>
        <v>4991</v>
      </c>
      <c r="BQ77" s="47">
        <f>BM77+BK77</f>
        <v>0</v>
      </c>
      <c r="BR77" s="57">
        <v>4990</v>
      </c>
      <c r="BS77" s="58"/>
      <c r="BT77" s="68">
        <f t="shared" si="75"/>
        <v>99.97996393508315</v>
      </c>
      <c r="BU77" s="69"/>
    </row>
    <row r="78" spans="1:73" ht="49.5">
      <c r="A78" s="5"/>
      <c r="B78" s="29" t="s">
        <v>152</v>
      </c>
      <c r="C78" s="31">
        <f t="shared" si="79"/>
        <v>913</v>
      </c>
      <c r="D78" s="30" t="s">
        <v>109</v>
      </c>
      <c r="E78" s="31" t="s">
        <v>11</v>
      </c>
      <c r="F78" s="34" t="s">
        <v>142</v>
      </c>
      <c r="G78" s="3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2"/>
      <c r="AA78" s="46"/>
      <c r="AB78" s="35"/>
      <c r="AC78" s="35"/>
      <c r="AD78" s="35"/>
      <c r="AE78" s="35"/>
      <c r="AF78" s="32"/>
      <c r="AG78" s="46"/>
      <c r="AH78" s="35"/>
      <c r="AI78" s="35"/>
      <c r="AJ78" s="35"/>
      <c r="AK78" s="35"/>
      <c r="AL78" s="32"/>
      <c r="AM78" s="46"/>
      <c r="AN78" s="36">
        <f aca="true" t="shared" si="80" ref="AN78:BS78">AN79</f>
        <v>1260</v>
      </c>
      <c r="AO78" s="36">
        <f t="shared" si="80"/>
        <v>0</v>
      </c>
      <c r="AP78" s="36">
        <f t="shared" si="80"/>
        <v>0</v>
      </c>
      <c r="AQ78" s="35">
        <f t="shared" si="80"/>
        <v>0</v>
      </c>
      <c r="AR78" s="36">
        <f t="shared" si="80"/>
        <v>1260</v>
      </c>
      <c r="AS78" s="36">
        <f t="shared" si="80"/>
        <v>0</v>
      </c>
      <c r="AT78" s="35">
        <f t="shared" si="80"/>
        <v>0</v>
      </c>
      <c r="AU78" s="35">
        <f t="shared" si="80"/>
        <v>0</v>
      </c>
      <c r="AV78" s="35">
        <f t="shared" si="80"/>
        <v>0</v>
      </c>
      <c r="AW78" s="35">
        <f t="shared" si="80"/>
        <v>0</v>
      </c>
      <c r="AX78" s="36">
        <f t="shared" si="80"/>
        <v>1260</v>
      </c>
      <c r="AY78" s="36">
        <f t="shared" si="80"/>
        <v>0</v>
      </c>
      <c r="AZ78" s="35">
        <f t="shared" si="80"/>
        <v>0</v>
      </c>
      <c r="BA78" s="35">
        <f t="shared" si="80"/>
        <v>0</v>
      </c>
      <c r="BB78" s="35">
        <f t="shared" si="80"/>
        <v>0</v>
      </c>
      <c r="BC78" s="35">
        <f t="shared" si="80"/>
        <v>0</v>
      </c>
      <c r="BD78" s="36">
        <f t="shared" si="80"/>
        <v>1260</v>
      </c>
      <c r="BE78" s="36">
        <f t="shared" si="80"/>
        <v>0</v>
      </c>
      <c r="BF78" s="35">
        <f t="shared" si="80"/>
        <v>0</v>
      </c>
      <c r="BG78" s="36">
        <f t="shared" si="80"/>
        <v>0</v>
      </c>
      <c r="BH78" s="35">
        <f t="shared" si="80"/>
        <v>0</v>
      </c>
      <c r="BI78" s="36">
        <f t="shared" si="80"/>
        <v>0</v>
      </c>
      <c r="BJ78" s="36">
        <f t="shared" si="80"/>
        <v>1260</v>
      </c>
      <c r="BK78" s="36">
        <f t="shared" si="80"/>
        <v>0</v>
      </c>
      <c r="BL78" s="36">
        <f t="shared" si="80"/>
        <v>0</v>
      </c>
      <c r="BM78" s="36">
        <f t="shared" si="80"/>
        <v>0</v>
      </c>
      <c r="BN78" s="36">
        <f t="shared" si="80"/>
        <v>0</v>
      </c>
      <c r="BO78" s="36">
        <f t="shared" si="80"/>
        <v>0</v>
      </c>
      <c r="BP78" s="36">
        <f t="shared" si="80"/>
        <v>1260</v>
      </c>
      <c r="BQ78" s="36">
        <f t="shared" si="80"/>
        <v>0</v>
      </c>
      <c r="BR78" s="61">
        <f t="shared" si="80"/>
        <v>1201</v>
      </c>
      <c r="BS78" s="58">
        <f t="shared" si="80"/>
        <v>0</v>
      </c>
      <c r="BT78" s="68">
        <f t="shared" si="75"/>
        <v>95.31746031746032</v>
      </c>
      <c r="BU78" s="69"/>
    </row>
    <row r="79" spans="1:73" ht="16.5">
      <c r="A79" s="5"/>
      <c r="B79" s="29" t="s">
        <v>13</v>
      </c>
      <c r="C79" s="31">
        <f t="shared" si="79"/>
        <v>913</v>
      </c>
      <c r="D79" s="30" t="s">
        <v>109</v>
      </c>
      <c r="E79" s="31" t="s">
        <v>11</v>
      </c>
      <c r="F79" s="34" t="s">
        <v>144</v>
      </c>
      <c r="G79" s="3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2"/>
      <c r="AA79" s="46"/>
      <c r="AB79" s="35"/>
      <c r="AC79" s="35"/>
      <c r="AD79" s="35"/>
      <c r="AE79" s="35"/>
      <c r="AF79" s="32"/>
      <c r="AG79" s="46"/>
      <c r="AH79" s="35"/>
      <c r="AI79" s="35"/>
      <c r="AJ79" s="35"/>
      <c r="AK79" s="35"/>
      <c r="AL79" s="32"/>
      <c r="AM79" s="46"/>
      <c r="AN79" s="36">
        <f aca="true" t="shared" si="81" ref="AN79:BQ79">AN80+AN82</f>
        <v>1260</v>
      </c>
      <c r="AO79" s="36">
        <f t="shared" si="81"/>
        <v>0</v>
      </c>
      <c r="AP79" s="36">
        <f t="shared" si="81"/>
        <v>0</v>
      </c>
      <c r="AQ79" s="35">
        <f t="shared" si="81"/>
        <v>0</v>
      </c>
      <c r="AR79" s="36">
        <f t="shared" si="81"/>
        <v>1260</v>
      </c>
      <c r="AS79" s="36">
        <f t="shared" si="81"/>
        <v>0</v>
      </c>
      <c r="AT79" s="35">
        <f t="shared" si="81"/>
        <v>0</v>
      </c>
      <c r="AU79" s="35">
        <f t="shared" si="81"/>
        <v>0</v>
      </c>
      <c r="AV79" s="35">
        <f t="shared" si="81"/>
        <v>0</v>
      </c>
      <c r="AW79" s="35">
        <f t="shared" si="81"/>
        <v>0</v>
      </c>
      <c r="AX79" s="36">
        <f t="shared" si="81"/>
        <v>1260</v>
      </c>
      <c r="AY79" s="36">
        <f t="shared" si="81"/>
        <v>0</v>
      </c>
      <c r="AZ79" s="35">
        <f t="shared" si="81"/>
        <v>0</v>
      </c>
      <c r="BA79" s="35">
        <f t="shared" si="81"/>
        <v>0</v>
      </c>
      <c r="BB79" s="35">
        <f t="shared" si="81"/>
        <v>0</v>
      </c>
      <c r="BC79" s="35">
        <f t="shared" si="81"/>
        <v>0</v>
      </c>
      <c r="BD79" s="36">
        <f t="shared" si="81"/>
        <v>1260</v>
      </c>
      <c r="BE79" s="36">
        <f t="shared" si="81"/>
        <v>0</v>
      </c>
      <c r="BF79" s="35">
        <f t="shared" si="81"/>
        <v>0</v>
      </c>
      <c r="BG79" s="36">
        <f t="shared" si="81"/>
        <v>0</v>
      </c>
      <c r="BH79" s="35">
        <f t="shared" si="81"/>
        <v>0</v>
      </c>
      <c r="BI79" s="36">
        <f t="shared" si="81"/>
        <v>0</v>
      </c>
      <c r="BJ79" s="36">
        <f t="shared" si="81"/>
        <v>1260</v>
      </c>
      <c r="BK79" s="36">
        <f t="shared" si="81"/>
        <v>0</v>
      </c>
      <c r="BL79" s="36">
        <f t="shared" si="81"/>
        <v>0</v>
      </c>
      <c r="BM79" s="36">
        <f t="shared" si="81"/>
        <v>0</v>
      </c>
      <c r="BN79" s="36">
        <f t="shared" si="81"/>
        <v>0</v>
      </c>
      <c r="BO79" s="36">
        <f t="shared" si="81"/>
        <v>0</v>
      </c>
      <c r="BP79" s="36">
        <f t="shared" si="81"/>
        <v>1260</v>
      </c>
      <c r="BQ79" s="36">
        <f t="shared" si="81"/>
        <v>0</v>
      </c>
      <c r="BR79" s="61">
        <f>BR80+BR82</f>
        <v>1201</v>
      </c>
      <c r="BS79" s="58">
        <f>BS80+BS82</f>
        <v>0</v>
      </c>
      <c r="BT79" s="68">
        <f t="shared" si="75"/>
        <v>95.31746031746032</v>
      </c>
      <c r="BU79" s="69"/>
    </row>
    <row r="80" spans="1:73" ht="16.5">
      <c r="A80" s="5"/>
      <c r="B80" s="29" t="s">
        <v>45</v>
      </c>
      <c r="C80" s="31">
        <f t="shared" si="79"/>
        <v>913</v>
      </c>
      <c r="D80" s="30" t="s">
        <v>109</v>
      </c>
      <c r="E80" s="31" t="s">
        <v>11</v>
      </c>
      <c r="F80" s="34" t="s">
        <v>150</v>
      </c>
      <c r="G80" s="3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2"/>
      <c r="AA80" s="46"/>
      <c r="AB80" s="35"/>
      <c r="AC80" s="35"/>
      <c r="AD80" s="35"/>
      <c r="AE80" s="35"/>
      <c r="AF80" s="32"/>
      <c r="AG80" s="46"/>
      <c r="AH80" s="35"/>
      <c r="AI80" s="35"/>
      <c r="AJ80" s="35"/>
      <c r="AK80" s="35"/>
      <c r="AL80" s="32"/>
      <c r="AM80" s="46"/>
      <c r="AN80" s="36">
        <f aca="true" t="shared" si="82" ref="AN80:BS80">AN81</f>
        <v>476</v>
      </c>
      <c r="AO80" s="36">
        <f t="shared" si="82"/>
        <v>0</v>
      </c>
      <c r="AP80" s="36">
        <f t="shared" si="82"/>
        <v>0</v>
      </c>
      <c r="AQ80" s="35">
        <f t="shared" si="82"/>
        <v>0</v>
      </c>
      <c r="AR80" s="36">
        <f t="shared" si="82"/>
        <v>476</v>
      </c>
      <c r="AS80" s="36">
        <f t="shared" si="82"/>
        <v>0</v>
      </c>
      <c r="AT80" s="35">
        <f t="shared" si="82"/>
        <v>0</v>
      </c>
      <c r="AU80" s="35">
        <f t="shared" si="82"/>
        <v>0</v>
      </c>
      <c r="AV80" s="35">
        <f t="shared" si="82"/>
        <v>0</v>
      </c>
      <c r="AW80" s="35">
        <f t="shared" si="82"/>
        <v>0</v>
      </c>
      <c r="AX80" s="36">
        <f t="shared" si="82"/>
        <v>476</v>
      </c>
      <c r="AY80" s="36">
        <f t="shared" si="82"/>
        <v>0</v>
      </c>
      <c r="AZ80" s="35">
        <f t="shared" si="82"/>
        <v>0</v>
      </c>
      <c r="BA80" s="35">
        <f t="shared" si="82"/>
        <v>0</v>
      </c>
      <c r="BB80" s="35">
        <f t="shared" si="82"/>
        <v>0</v>
      </c>
      <c r="BC80" s="35">
        <f t="shared" si="82"/>
        <v>0</v>
      </c>
      <c r="BD80" s="36">
        <f t="shared" si="82"/>
        <v>476</v>
      </c>
      <c r="BE80" s="36">
        <f t="shared" si="82"/>
        <v>0</v>
      </c>
      <c r="BF80" s="35">
        <f t="shared" si="82"/>
        <v>0</v>
      </c>
      <c r="BG80" s="36">
        <f t="shared" si="82"/>
        <v>0</v>
      </c>
      <c r="BH80" s="35">
        <f t="shared" si="82"/>
        <v>0</v>
      </c>
      <c r="BI80" s="36">
        <f t="shared" si="82"/>
        <v>0</v>
      </c>
      <c r="BJ80" s="36">
        <f t="shared" si="82"/>
        <v>476</v>
      </c>
      <c r="BK80" s="36">
        <f t="shared" si="82"/>
        <v>0</v>
      </c>
      <c r="BL80" s="36">
        <f t="shared" si="82"/>
        <v>0</v>
      </c>
      <c r="BM80" s="36">
        <f t="shared" si="82"/>
        <v>0</v>
      </c>
      <c r="BN80" s="36">
        <f t="shared" si="82"/>
        <v>0</v>
      </c>
      <c r="BO80" s="36">
        <f t="shared" si="82"/>
        <v>0</v>
      </c>
      <c r="BP80" s="36">
        <f t="shared" si="82"/>
        <v>476</v>
      </c>
      <c r="BQ80" s="36">
        <f t="shared" si="82"/>
        <v>0</v>
      </c>
      <c r="BR80" s="61">
        <f t="shared" si="82"/>
        <v>475</v>
      </c>
      <c r="BS80" s="58">
        <f t="shared" si="82"/>
        <v>0</v>
      </c>
      <c r="BT80" s="68">
        <f t="shared" si="75"/>
        <v>99.78991596638656</v>
      </c>
      <c r="BU80" s="69"/>
    </row>
    <row r="81" spans="1:73" ht="33">
      <c r="A81" s="5"/>
      <c r="B81" s="29" t="s">
        <v>17</v>
      </c>
      <c r="C81" s="31">
        <f t="shared" si="79"/>
        <v>913</v>
      </c>
      <c r="D81" s="30" t="s">
        <v>109</v>
      </c>
      <c r="E81" s="31" t="s">
        <v>11</v>
      </c>
      <c r="F81" s="34" t="s">
        <v>150</v>
      </c>
      <c r="G81" s="31" t="s">
        <v>18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2"/>
      <c r="AA81" s="46"/>
      <c r="AB81" s="35"/>
      <c r="AC81" s="35"/>
      <c r="AD81" s="35"/>
      <c r="AE81" s="35"/>
      <c r="AF81" s="32"/>
      <c r="AG81" s="46"/>
      <c r="AH81" s="35"/>
      <c r="AI81" s="35"/>
      <c r="AJ81" s="35"/>
      <c r="AK81" s="35"/>
      <c r="AL81" s="32"/>
      <c r="AM81" s="46"/>
      <c r="AN81" s="36">
        <v>476</v>
      </c>
      <c r="AO81" s="36"/>
      <c r="AP81" s="36"/>
      <c r="AQ81" s="35"/>
      <c r="AR81" s="33">
        <f>AQ81+AP81+AO81+AN81+AL81</f>
        <v>476</v>
      </c>
      <c r="AS81" s="47">
        <f>AO81+AM81</f>
        <v>0</v>
      </c>
      <c r="AT81" s="35"/>
      <c r="AU81" s="35"/>
      <c r="AV81" s="35"/>
      <c r="AW81" s="35"/>
      <c r="AX81" s="33">
        <f>AW81+AV81+AU81+AT81+AR81</f>
        <v>476</v>
      </c>
      <c r="AY81" s="47">
        <f>AU81+AS81</f>
        <v>0</v>
      </c>
      <c r="AZ81" s="35"/>
      <c r="BA81" s="35"/>
      <c r="BB81" s="35"/>
      <c r="BC81" s="35"/>
      <c r="BD81" s="33">
        <f>BC81+BB81+BA81+AZ81+AX81</f>
        <v>476</v>
      </c>
      <c r="BE81" s="47">
        <f>BA81+AY81</f>
        <v>0</v>
      </c>
      <c r="BF81" s="35"/>
      <c r="BG81" s="36"/>
      <c r="BH81" s="35"/>
      <c r="BI81" s="36"/>
      <c r="BJ81" s="33">
        <f>BI81+BH81+BG81+BF81+BD81</f>
        <v>476</v>
      </c>
      <c r="BK81" s="47">
        <f>BG81+BE81</f>
        <v>0</v>
      </c>
      <c r="BL81" s="36"/>
      <c r="BM81" s="36"/>
      <c r="BN81" s="36"/>
      <c r="BO81" s="36"/>
      <c r="BP81" s="33">
        <f>BO81+BN81+BM81+BL81+BJ81</f>
        <v>476</v>
      </c>
      <c r="BQ81" s="47">
        <f>BM81+BK81</f>
        <v>0</v>
      </c>
      <c r="BR81" s="57">
        <v>475</v>
      </c>
      <c r="BS81" s="58"/>
      <c r="BT81" s="68">
        <f t="shared" si="75"/>
        <v>99.78991596638656</v>
      </c>
      <c r="BU81" s="69"/>
    </row>
    <row r="82" spans="1:73" ht="16.5">
      <c r="A82" s="5"/>
      <c r="B82" s="29" t="s">
        <v>24</v>
      </c>
      <c r="C82" s="31">
        <f t="shared" si="79"/>
        <v>913</v>
      </c>
      <c r="D82" s="30" t="s">
        <v>109</v>
      </c>
      <c r="E82" s="31" t="s">
        <v>11</v>
      </c>
      <c r="F82" s="34" t="s">
        <v>143</v>
      </c>
      <c r="G82" s="3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2"/>
      <c r="AA82" s="46"/>
      <c r="AB82" s="35"/>
      <c r="AC82" s="35"/>
      <c r="AD82" s="35"/>
      <c r="AE82" s="35"/>
      <c r="AF82" s="32"/>
      <c r="AG82" s="46"/>
      <c r="AH82" s="35"/>
      <c r="AI82" s="35"/>
      <c r="AJ82" s="35"/>
      <c r="AK82" s="35"/>
      <c r="AL82" s="32"/>
      <c r="AM82" s="46"/>
      <c r="AN82" s="36">
        <f aca="true" t="shared" si="83" ref="AN82:BS82">AN83</f>
        <v>784</v>
      </c>
      <c r="AO82" s="36">
        <f t="shared" si="83"/>
        <v>0</v>
      </c>
      <c r="AP82" s="36">
        <f t="shared" si="83"/>
        <v>0</v>
      </c>
      <c r="AQ82" s="35">
        <f t="shared" si="83"/>
        <v>0</v>
      </c>
      <c r="AR82" s="36">
        <f t="shared" si="83"/>
        <v>784</v>
      </c>
      <c r="AS82" s="36">
        <f t="shared" si="83"/>
        <v>0</v>
      </c>
      <c r="AT82" s="35">
        <f t="shared" si="83"/>
        <v>0</v>
      </c>
      <c r="AU82" s="35">
        <f t="shared" si="83"/>
        <v>0</v>
      </c>
      <c r="AV82" s="35">
        <f t="shared" si="83"/>
        <v>0</v>
      </c>
      <c r="AW82" s="35">
        <f t="shared" si="83"/>
        <v>0</v>
      </c>
      <c r="AX82" s="36">
        <f t="shared" si="83"/>
        <v>784</v>
      </c>
      <c r="AY82" s="36">
        <f t="shared" si="83"/>
        <v>0</v>
      </c>
      <c r="AZ82" s="35">
        <f t="shared" si="83"/>
        <v>0</v>
      </c>
      <c r="BA82" s="35">
        <f t="shared" si="83"/>
        <v>0</v>
      </c>
      <c r="BB82" s="35">
        <f t="shared" si="83"/>
        <v>0</v>
      </c>
      <c r="BC82" s="35">
        <f t="shared" si="83"/>
        <v>0</v>
      </c>
      <c r="BD82" s="36">
        <f t="shared" si="83"/>
        <v>784</v>
      </c>
      <c r="BE82" s="36">
        <f t="shared" si="83"/>
        <v>0</v>
      </c>
      <c r="BF82" s="35">
        <f t="shared" si="83"/>
        <v>0</v>
      </c>
      <c r="BG82" s="36">
        <f t="shared" si="83"/>
        <v>0</v>
      </c>
      <c r="BH82" s="35">
        <f t="shared" si="83"/>
        <v>0</v>
      </c>
      <c r="BI82" s="36">
        <f t="shared" si="83"/>
        <v>0</v>
      </c>
      <c r="BJ82" s="36">
        <f t="shared" si="83"/>
        <v>784</v>
      </c>
      <c r="BK82" s="36">
        <f t="shared" si="83"/>
        <v>0</v>
      </c>
      <c r="BL82" s="36">
        <f t="shared" si="83"/>
        <v>0</v>
      </c>
      <c r="BM82" s="36">
        <f t="shared" si="83"/>
        <v>0</v>
      </c>
      <c r="BN82" s="36">
        <f t="shared" si="83"/>
        <v>0</v>
      </c>
      <c r="BO82" s="36">
        <f t="shared" si="83"/>
        <v>0</v>
      </c>
      <c r="BP82" s="36">
        <f t="shared" si="83"/>
        <v>784</v>
      </c>
      <c r="BQ82" s="36">
        <f t="shared" si="83"/>
        <v>0</v>
      </c>
      <c r="BR82" s="61">
        <f t="shared" si="83"/>
        <v>726</v>
      </c>
      <c r="BS82" s="58">
        <f t="shared" si="83"/>
        <v>0</v>
      </c>
      <c r="BT82" s="68">
        <f t="shared" si="75"/>
        <v>92.60204081632652</v>
      </c>
      <c r="BU82" s="69"/>
    </row>
    <row r="83" spans="1:73" ht="33">
      <c r="A83" s="5"/>
      <c r="B83" s="29" t="s">
        <v>17</v>
      </c>
      <c r="C83" s="31">
        <f t="shared" si="79"/>
        <v>913</v>
      </c>
      <c r="D83" s="30" t="s">
        <v>109</v>
      </c>
      <c r="E83" s="31" t="s">
        <v>11</v>
      </c>
      <c r="F83" s="34" t="s">
        <v>143</v>
      </c>
      <c r="G83" s="31" t="s">
        <v>18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2"/>
      <c r="AA83" s="46"/>
      <c r="AB83" s="35"/>
      <c r="AC83" s="35"/>
      <c r="AD83" s="35"/>
      <c r="AE83" s="35"/>
      <c r="AF83" s="32"/>
      <c r="AG83" s="46"/>
      <c r="AH83" s="35"/>
      <c r="AI83" s="35"/>
      <c r="AJ83" s="35"/>
      <c r="AK83" s="35"/>
      <c r="AL83" s="32"/>
      <c r="AM83" s="46"/>
      <c r="AN83" s="36">
        <v>784</v>
      </c>
      <c r="AO83" s="36"/>
      <c r="AP83" s="36"/>
      <c r="AQ83" s="35"/>
      <c r="AR83" s="33">
        <f>AQ83+AP83+AO83+AN83+AL83</f>
        <v>784</v>
      </c>
      <c r="AS83" s="47">
        <f>AO83+AM83</f>
        <v>0</v>
      </c>
      <c r="AT83" s="35"/>
      <c r="AU83" s="35"/>
      <c r="AV83" s="35"/>
      <c r="AW83" s="35"/>
      <c r="AX83" s="33">
        <f>AW83+AV83+AU83+AT83+AR83</f>
        <v>784</v>
      </c>
      <c r="AY83" s="47">
        <f>AU83+AS83</f>
        <v>0</v>
      </c>
      <c r="AZ83" s="35"/>
      <c r="BA83" s="35"/>
      <c r="BB83" s="35"/>
      <c r="BC83" s="35"/>
      <c r="BD83" s="33">
        <f>BC83+BB83+BA83+AZ83+AX83</f>
        <v>784</v>
      </c>
      <c r="BE83" s="47">
        <f>BA83+AY83</f>
        <v>0</v>
      </c>
      <c r="BF83" s="35"/>
      <c r="BG83" s="36"/>
      <c r="BH83" s="35"/>
      <c r="BI83" s="36"/>
      <c r="BJ83" s="33">
        <f>BI83+BH83+BG83+BF83+BD83</f>
        <v>784</v>
      </c>
      <c r="BK83" s="47">
        <f>BG83+BE83</f>
        <v>0</v>
      </c>
      <c r="BL83" s="36"/>
      <c r="BM83" s="36"/>
      <c r="BN83" s="36"/>
      <c r="BO83" s="36"/>
      <c r="BP83" s="33">
        <f>BO83+BN83+BM83+BL83+BJ83</f>
        <v>784</v>
      </c>
      <c r="BQ83" s="47">
        <f>BM83+BK83</f>
        <v>0</v>
      </c>
      <c r="BR83" s="57">
        <v>726</v>
      </c>
      <c r="BS83" s="58"/>
      <c r="BT83" s="68">
        <f t="shared" si="75"/>
        <v>92.60204081632652</v>
      </c>
      <c r="BU83" s="69"/>
    </row>
    <row r="84" spans="1:73" ht="49.5">
      <c r="A84" s="5"/>
      <c r="B84" s="29" t="s">
        <v>81</v>
      </c>
      <c r="C84" s="31" t="s">
        <v>89</v>
      </c>
      <c r="D84" s="30" t="s">
        <v>109</v>
      </c>
      <c r="E84" s="31" t="s">
        <v>11</v>
      </c>
      <c r="F84" s="34" t="s">
        <v>83</v>
      </c>
      <c r="G84" s="31"/>
      <c r="H84" s="35">
        <f aca="true" t="shared" si="84" ref="H84:W86">H85</f>
        <v>32916</v>
      </c>
      <c r="I84" s="35">
        <f t="shared" si="84"/>
        <v>32916</v>
      </c>
      <c r="J84" s="35">
        <f t="shared" si="84"/>
        <v>0</v>
      </c>
      <c r="K84" s="35">
        <f t="shared" si="84"/>
        <v>0</v>
      </c>
      <c r="L84" s="35">
        <f t="shared" si="84"/>
        <v>0</v>
      </c>
      <c r="M84" s="35">
        <f t="shared" si="84"/>
        <v>0</v>
      </c>
      <c r="N84" s="35">
        <f t="shared" si="84"/>
        <v>32916</v>
      </c>
      <c r="O84" s="35">
        <f t="shared" si="84"/>
        <v>32916</v>
      </c>
      <c r="P84" s="35">
        <f t="shared" si="84"/>
        <v>0</v>
      </c>
      <c r="Q84" s="35">
        <f t="shared" si="84"/>
        <v>0</v>
      </c>
      <c r="R84" s="35">
        <f t="shared" si="84"/>
        <v>0</v>
      </c>
      <c r="S84" s="35">
        <f t="shared" si="84"/>
        <v>0</v>
      </c>
      <c r="T84" s="35">
        <f t="shared" si="84"/>
        <v>32916</v>
      </c>
      <c r="U84" s="35">
        <f t="shared" si="84"/>
        <v>32916</v>
      </c>
      <c r="V84" s="35">
        <f t="shared" si="84"/>
        <v>0</v>
      </c>
      <c r="W84" s="35">
        <f t="shared" si="84"/>
        <v>-4857</v>
      </c>
      <c r="X84" s="35">
        <f aca="true" t="shared" si="85" ref="X84:AM86">X85</f>
        <v>0</v>
      </c>
      <c r="Y84" s="35">
        <f t="shared" si="85"/>
        <v>0</v>
      </c>
      <c r="Z84" s="35">
        <f t="shared" si="85"/>
        <v>28059</v>
      </c>
      <c r="AA84" s="35">
        <f t="shared" si="85"/>
        <v>28059</v>
      </c>
      <c r="AB84" s="35">
        <f t="shared" si="85"/>
        <v>0</v>
      </c>
      <c r="AC84" s="35">
        <f t="shared" si="85"/>
        <v>0</v>
      </c>
      <c r="AD84" s="35">
        <f t="shared" si="85"/>
        <v>0</v>
      </c>
      <c r="AE84" s="35">
        <f t="shared" si="85"/>
        <v>0</v>
      </c>
      <c r="AF84" s="35">
        <f t="shared" si="85"/>
        <v>28059</v>
      </c>
      <c r="AG84" s="35">
        <f t="shared" si="85"/>
        <v>28059</v>
      </c>
      <c r="AH84" s="35">
        <f t="shared" si="85"/>
        <v>0</v>
      </c>
      <c r="AI84" s="35">
        <f t="shared" si="85"/>
        <v>0</v>
      </c>
      <c r="AJ84" s="35">
        <f t="shared" si="85"/>
        <v>0</v>
      </c>
      <c r="AK84" s="35">
        <f t="shared" si="85"/>
        <v>0</v>
      </c>
      <c r="AL84" s="35">
        <f t="shared" si="85"/>
        <v>28059</v>
      </c>
      <c r="AM84" s="35">
        <f t="shared" si="85"/>
        <v>28059</v>
      </c>
      <c r="AN84" s="36">
        <f aca="true" t="shared" si="86" ref="AN84:BC86">AN85</f>
        <v>0</v>
      </c>
      <c r="AO84" s="36">
        <f t="shared" si="86"/>
        <v>0</v>
      </c>
      <c r="AP84" s="36">
        <f t="shared" si="86"/>
        <v>0</v>
      </c>
      <c r="AQ84" s="35">
        <f t="shared" si="86"/>
        <v>0</v>
      </c>
      <c r="AR84" s="36">
        <f t="shared" si="86"/>
        <v>28059</v>
      </c>
      <c r="AS84" s="36">
        <f t="shared" si="86"/>
        <v>28059</v>
      </c>
      <c r="AT84" s="35">
        <f t="shared" si="86"/>
        <v>0</v>
      </c>
      <c r="AU84" s="35">
        <f t="shared" si="86"/>
        <v>0</v>
      </c>
      <c r="AV84" s="35">
        <f t="shared" si="86"/>
        <v>0</v>
      </c>
      <c r="AW84" s="35">
        <f t="shared" si="86"/>
        <v>0</v>
      </c>
      <c r="AX84" s="36">
        <f t="shared" si="86"/>
        <v>28059</v>
      </c>
      <c r="AY84" s="36">
        <f t="shared" si="86"/>
        <v>28059</v>
      </c>
      <c r="AZ84" s="35">
        <f t="shared" si="86"/>
        <v>0</v>
      </c>
      <c r="BA84" s="35">
        <f t="shared" si="86"/>
        <v>0</v>
      </c>
      <c r="BB84" s="35">
        <f t="shared" si="86"/>
        <v>0</v>
      </c>
      <c r="BC84" s="35">
        <f t="shared" si="86"/>
        <v>0</v>
      </c>
      <c r="BD84" s="36">
        <f aca="true" t="shared" si="87" ref="BD84:BS86">BD85</f>
        <v>28059</v>
      </c>
      <c r="BE84" s="36">
        <f t="shared" si="87"/>
        <v>28059</v>
      </c>
      <c r="BF84" s="35">
        <f t="shared" si="87"/>
        <v>0</v>
      </c>
      <c r="BG84" s="36">
        <f t="shared" si="87"/>
        <v>0</v>
      </c>
      <c r="BH84" s="35">
        <f t="shared" si="87"/>
        <v>0</v>
      </c>
      <c r="BI84" s="36">
        <f t="shared" si="87"/>
        <v>0</v>
      </c>
      <c r="BJ84" s="36">
        <f t="shared" si="87"/>
        <v>28059</v>
      </c>
      <c r="BK84" s="36">
        <f t="shared" si="87"/>
        <v>28059</v>
      </c>
      <c r="BL84" s="36">
        <f t="shared" si="87"/>
        <v>0</v>
      </c>
      <c r="BM84" s="36">
        <f t="shared" si="87"/>
        <v>0</v>
      </c>
      <c r="BN84" s="36">
        <f t="shared" si="87"/>
        <v>0</v>
      </c>
      <c r="BO84" s="36">
        <f t="shared" si="87"/>
        <v>0</v>
      </c>
      <c r="BP84" s="36">
        <f t="shared" si="87"/>
        <v>28059</v>
      </c>
      <c r="BQ84" s="36">
        <f t="shared" si="87"/>
        <v>28059</v>
      </c>
      <c r="BR84" s="61">
        <f t="shared" si="87"/>
        <v>28059</v>
      </c>
      <c r="BS84" s="58">
        <f t="shared" si="87"/>
        <v>28059</v>
      </c>
      <c r="BT84" s="68">
        <f t="shared" si="75"/>
        <v>100</v>
      </c>
      <c r="BU84" s="69">
        <f t="shared" si="75"/>
        <v>100</v>
      </c>
    </row>
    <row r="85" spans="1:73" ht="33">
      <c r="A85" s="5"/>
      <c r="B85" s="29" t="s">
        <v>82</v>
      </c>
      <c r="C85" s="31" t="str">
        <f>C84</f>
        <v>913</v>
      </c>
      <c r="D85" s="30" t="s">
        <v>109</v>
      </c>
      <c r="E85" s="31" t="s">
        <v>11</v>
      </c>
      <c r="F85" s="34" t="s">
        <v>84</v>
      </c>
      <c r="G85" s="31"/>
      <c r="H85" s="35">
        <f t="shared" si="84"/>
        <v>32916</v>
      </c>
      <c r="I85" s="35">
        <f t="shared" si="84"/>
        <v>32916</v>
      </c>
      <c r="J85" s="35">
        <f t="shared" si="84"/>
        <v>0</v>
      </c>
      <c r="K85" s="35">
        <f t="shared" si="84"/>
        <v>0</v>
      </c>
      <c r="L85" s="35">
        <f t="shared" si="84"/>
        <v>0</v>
      </c>
      <c r="M85" s="35">
        <f t="shared" si="84"/>
        <v>0</v>
      </c>
      <c r="N85" s="35">
        <f t="shared" si="84"/>
        <v>32916</v>
      </c>
      <c r="O85" s="35">
        <f t="shared" si="84"/>
        <v>32916</v>
      </c>
      <c r="P85" s="35">
        <f t="shared" si="84"/>
        <v>0</v>
      </c>
      <c r="Q85" s="35">
        <f t="shared" si="84"/>
        <v>0</v>
      </c>
      <c r="R85" s="35">
        <f t="shared" si="84"/>
        <v>0</v>
      </c>
      <c r="S85" s="35">
        <f t="shared" si="84"/>
        <v>0</v>
      </c>
      <c r="T85" s="35">
        <f t="shared" si="84"/>
        <v>32916</v>
      </c>
      <c r="U85" s="35">
        <f t="shared" si="84"/>
        <v>32916</v>
      </c>
      <c r="V85" s="35">
        <f t="shared" si="84"/>
        <v>0</v>
      </c>
      <c r="W85" s="35">
        <f t="shared" si="84"/>
        <v>-4857</v>
      </c>
      <c r="X85" s="35">
        <f t="shared" si="85"/>
        <v>0</v>
      </c>
      <c r="Y85" s="35">
        <f t="shared" si="85"/>
        <v>0</v>
      </c>
      <c r="Z85" s="35">
        <f t="shared" si="85"/>
        <v>28059</v>
      </c>
      <c r="AA85" s="35">
        <f t="shared" si="85"/>
        <v>28059</v>
      </c>
      <c r="AB85" s="35">
        <f t="shared" si="85"/>
        <v>0</v>
      </c>
      <c r="AC85" s="35">
        <f t="shared" si="85"/>
        <v>0</v>
      </c>
      <c r="AD85" s="35">
        <f t="shared" si="85"/>
        <v>0</v>
      </c>
      <c r="AE85" s="35">
        <f t="shared" si="85"/>
        <v>0</v>
      </c>
      <c r="AF85" s="35">
        <f t="shared" si="85"/>
        <v>28059</v>
      </c>
      <c r="AG85" s="35">
        <f t="shared" si="85"/>
        <v>28059</v>
      </c>
      <c r="AH85" s="35">
        <f t="shared" si="85"/>
        <v>0</v>
      </c>
      <c r="AI85" s="35">
        <f t="shared" si="85"/>
        <v>0</v>
      </c>
      <c r="AJ85" s="35">
        <f t="shared" si="85"/>
        <v>0</v>
      </c>
      <c r="AK85" s="35">
        <f t="shared" si="85"/>
        <v>0</v>
      </c>
      <c r="AL85" s="35">
        <f t="shared" si="85"/>
        <v>28059</v>
      </c>
      <c r="AM85" s="35">
        <f t="shared" si="85"/>
        <v>28059</v>
      </c>
      <c r="AN85" s="36">
        <f t="shared" si="86"/>
        <v>0</v>
      </c>
      <c r="AO85" s="36">
        <f t="shared" si="86"/>
        <v>0</v>
      </c>
      <c r="AP85" s="36">
        <f t="shared" si="86"/>
        <v>0</v>
      </c>
      <c r="AQ85" s="35">
        <f t="shared" si="86"/>
        <v>0</v>
      </c>
      <c r="AR85" s="36">
        <f t="shared" si="86"/>
        <v>28059</v>
      </c>
      <c r="AS85" s="36">
        <f t="shared" si="86"/>
        <v>28059</v>
      </c>
      <c r="AT85" s="35">
        <f t="shared" si="86"/>
        <v>0</v>
      </c>
      <c r="AU85" s="35">
        <f t="shared" si="86"/>
        <v>0</v>
      </c>
      <c r="AV85" s="35">
        <f t="shared" si="86"/>
        <v>0</v>
      </c>
      <c r="AW85" s="35">
        <f t="shared" si="86"/>
        <v>0</v>
      </c>
      <c r="AX85" s="36">
        <f t="shared" si="86"/>
        <v>28059</v>
      </c>
      <c r="AY85" s="36">
        <f t="shared" si="86"/>
        <v>28059</v>
      </c>
      <c r="AZ85" s="35">
        <f t="shared" si="86"/>
        <v>0</v>
      </c>
      <c r="BA85" s="35">
        <f t="shared" si="86"/>
        <v>0</v>
      </c>
      <c r="BB85" s="35">
        <f t="shared" si="86"/>
        <v>0</v>
      </c>
      <c r="BC85" s="35">
        <f t="shared" si="86"/>
        <v>0</v>
      </c>
      <c r="BD85" s="36">
        <f t="shared" si="87"/>
        <v>28059</v>
      </c>
      <c r="BE85" s="36">
        <f t="shared" si="87"/>
        <v>28059</v>
      </c>
      <c r="BF85" s="35">
        <f t="shared" si="87"/>
        <v>0</v>
      </c>
      <c r="BG85" s="36">
        <f t="shared" si="87"/>
        <v>0</v>
      </c>
      <c r="BH85" s="35">
        <f t="shared" si="87"/>
        <v>0</v>
      </c>
      <c r="BI85" s="36">
        <f t="shared" si="87"/>
        <v>0</v>
      </c>
      <c r="BJ85" s="36">
        <f t="shared" si="87"/>
        <v>28059</v>
      </c>
      <c r="BK85" s="36">
        <f t="shared" si="87"/>
        <v>28059</v>
      </c>
      <c r="BL85" s="36">
        <f t="shared" si="87"/>
        <v>0</v>
      </c>
      <c r="BM85" s="36">
        <f t="shared" si="87"/>
        <v>0</v>
      </c>
      <c r="BN85" s="36">
        <f t="shared" si="87"/>
        <v>0</v>
      </c>
      <c r="BO85" s="36">
        <f t="shared" si="87"/>
        <v>0</v>
      </c>
      <c r="BP85" s="36">
        <f t="shared" si="87"/>
        <v>28059</v>
      </c>
      <c r="BQ85" s="36">
        <f t="shared" si="87"/>
        <v>28059</v>
      </c>
      <c r="BR85" s="61">
        <f t="shared" si="87"/>
        <v>28059</v>
      </c>
      <c r="BS85" s="58">
        <f t="shared" si="87"/>
        <v>28059</v>
      </c>
      <c r="BT85" s="68">
        <f t="shared" si="75"/>
        <v>100</v>
      </c>
      <c r="BU85" s="69">
        <f t="shared" si="75"/>
        <v>100</v>
      </c>
    </row>
    <row r="86" spans="1:73" ht="115.5">
      <c r="A86" s="5"/>
      <c r="B86" s="29" t="s">
        <v>135</v>
      </c>
      <c r="C86" s="31">
        <f>C73</f>
        <v>913</v>
      </c>
      <c r="D86" s="30" t="s">
        <v>109</v>
      </c>
      <c r="E86" s="31" t="s">
        <v>11</v>
      </c>
      <c r="F86" s="34" t="s">
        <v>77</v>
      </c>
      <c r="G86" s="31"/>
      <c r="H86" s="32">
        <f t="shared" si="84"/>
        <v>32916</v>
      </c>
      <c r="I86" s="32">
        <f t="shared" si="84"/>
        <v>32916</v>
      </c>
      <c r="J86" s="32">
        <f t="shared" si="84"/>
        <v>0</v>
      </c>
      <c r="K86" s="32">
        <f t="shared" si="84"/>
        <v>0</v>
      </c>
      <c r="L86" s="32">
        <f t="shared" si="84"/>
        <v>0</v>
      </c>
      <c r="M86" s="32">
        <f t="shared" si="84"/>
        <v>0</v>
      </c>
      <c r="N86" s="32">
        <f t="shared" si="84"/>
        <v>32916</v>
      </c>
      <c r="O86" s="32">
        <f t="shared" si="84"/>
        <v>32916</v>
      </c>
      <c r="P86" s="32">
        <f t="shared" si="84"/>
        <v>0</v>
      </c>
      <c r="Q86" s="32">
        <f t="shared" si="84"/>
        <v>0</v>
      </c>
      <c r="R86" s="32">
        <f t="shared" si="84"/>
        <v>0</v>
      </c>
      <c r="S86" s="32">
        <f t="shared" si="84"/>
        <v>0</v>
      </c>
      <c r="T86" s="32">
        <f t="shared" si="84"/>
        <v>32916</v>
      </c>
      <c r="U86" s="32">
        <f t="shared" si="84"/>
        <v>32916</v>
      </c>
      <c r="V86" s="32">
        <f t="shared" si="84"/>
        <v>0</v>
      </c>
      <c r="W86" s="32">
        <f t="shared" si="84"/>
        <v>-4857</v>
      </c>
      <c r="X86" s="32">
        <f t="shared" si="85"/>
        <v>0</v>
      </c>
      <c r="Y86" s="32">
        <f t="shared" si="85"/>
        <v>0</v>
      </c>
      <c r="Z86" s="32">
        <f t="shared" si="85"/>
        <v>28059</v>
      </c>
      <c r="AA86" s="32">
        <f t="shared" si="85"/>
        <v>28059</v>
      </c>
      <c r="AB86" s="32">
        <f t="shared" si="85"/>
        <v>0</v>
      </c>
      <c r="AC86" s="32">
        <f t="shared" si="85"/>
        <v>0</v>
      </c>
      <c r="AD86" s="32">
        <f t="shared" si="85"/>
        <v>0</v>
      </c>
      <c r="AE86" s="32">
        <f t="shared" si="85"/>
        <v>0</v>
      </c>
      <c r="AF86" s="32">
        <f t="shared" si="85"/>
        <v>28059</v>
      </c>
      <c r="AG86" s="32">
        <f t="shared" si="85"/>
        <v>28059</v>
      </c>
      <c r="AH86" s="32">
        <f t="shared" si="85"/>
        <v>0</v>
      </c>
      <c r="AI86" s="32">
        <f t="shared" si="85"/>
        <v>0</v>
      </c>
      <c r="AJ86" s="32">
        <f t="shared" si="85"/>
        <v>0</v>
      </c>
      <c r="AK86" s="32">
        <f t="shared" si="85"/>
        <v>0</v>
      </c>
      <c r="AL86" s="32">
        <f t="shared" si="85"/>
        <v>28059</v>
      </c>
      <c r="AM86" s="32">
        <f t="shared" si="85"/>
        <v>28059</v>
      </c>
      <c r="AN86" s="33">
        <f t="shared" si="86"/>
        <v>0</v>
      </c>
      <c r="AO86" s="33">
        <f t="shared" si="86"/>
        <v>0</v>
      </c>
      <c r="AP86" s="33">
        <f t="shared" si="86"/>
        <v>0</v>
      </c>
      <c r="AQ86" s="32">
        <f t="shared" si="86"/>
        <v>0</v>
      </c>
      <c r="AR86" s="33">
        <f t="shared" si="86"/>
        <v>28059</v>
      </c>
      <c r="AS86" s="33">
        <f t="shared" si="86"/>
        <v>28059</v>
      </c>
      <c r="AT86" s="32">
        <f t="shared" si="86"/>
        <v>0</v>
      </c>
      <c r="AU86" s="32">
        <f t="shared" si="86"/>
        <v>0</v>
      </c>
      <c r="AV86" s="32">
        <f t="shared" si="86"/>
        <v>0</v>
      </c>
      <c r="AW86" s="32">
        <f t="shared" si="86"/>
        <v>0</v>
      </c>
      <c r="AX86" s="33">
        <f t="shared" si="86"/>
        <v>28059</v>
      </c>
      <c r="AY86" s="33">
        <f t="shared" si="86"/>
        <v>28059</v>
      </c>
      <c r="AZ86" s="32">
        <f t="shared" si="86"/>
        <v>0</v>
      </c>
      <c r="BA86" s="32">
        <f t="shared" si="86"/>
        <v>0</v>
      </c>
      <c r="BB86" s="32">
        <f t="shared" si="86"/>
        <v>0</v>
      </c>
      <c r="BC86" s="32">
        <f t="shared" si="86"/>
        <v>0</v>
      </c>
      <c r="BD86" s="33">
        <f t="shared" si="87"/>
        <v>28059</v>
      </c>
      <c r="BE86" s="33">
        <f t="shared" si="87"/>
        <v>28059</v>
      </c>
      <c r="BF86" s="32">
        <f t="shared" si="87"/>
        <v>0</v>
      </c>
      <c r="BG86" s="33">
        <f t="shared" si="87"/>
        <v>0</v>
      </c>
      <c r="BH86" s="32">
        <f t="shared" si="87"/>
        <v>0</v>
      </c>
      <c r="BI86" s="33">
        <f t="shared" si="87"/>
        <v>0</v>
      </c>
      <c r="BJ86" s="33">
        <f t="shared" si="87"/>
        <v>28059</v>
      </c>
      <c r="BK86" s="33">
        <f t="shared" si="87"/>
        <v>28059</v>
      </c>
      <c r="BL86" s="33">
        <f t="shared" si="87"/>
        <v>0</v>
      </c>
      <c r="BM86" s="33">
        <f t="shared" si="87"/>
        <v>0</v>
      </c>
      <c r="BN86" s="33">
        <f t="shared" si="87"/>
        <v>0</v>
      </c>
      <c r="BO86" s="33">
        <f t="shared" si="87"/>
        <v>0</v>
      </c>
      <c r="BP86" s="33">
        <f t="shared" si="87"/>
        <v>28059</v>
      </c>
      <c r="BQ86" s="33">
        <f t="shared" si="87"/>
        <v>28059</v>
      </c>
      <c r="BR86" s="55">
        <f t="shared" si="87"/>
        <v>28059</v>
      </c>
      <c r="BS86" s="56">
        <f t="shared" si="87"/>
        <v>28059</v>
      </c>
      <c r="BT86" s="68">
        <f t="shared" si="75"/>
        <v>100</v>
      </c>
      <c r="BU86" s="69">
        <f t="shared" si="75"/>
        <v>100</v>
      </c>
    </row>
    <row r="87" spans="1:73" ht="33">
      <c r="A87" s="5"/>
      <c r="B87" s="29" t="s">
        <v>17</v>
      </c>
      <c r="C87" s="31">
        <f aca="true" t="shared" si="88" ref="C87:C118">C86</f>
        <v>913</v>
      </c>
      <c r="D87" s="30" t="s">
        <v>109</v>
      </c>
      <c r="E87" s="31" t="s">
        <v>11</v>
      </c>
      <c r="F87" s="34" t="s">
        <v>77</v>
      </c>
      <c r="G87" s="31" t="s">
        <v>18</v>
      </c>
      <c r="H87" s="32">
        <v>32916</v>
      </c>
      <c r="I87" s="32">
        <v>32916</v>
      </c>
      <c r="J87" s="32"/>
      <c r="K87" s="32"/>
      <c r="L87" s="32"/>
      <c r="M87" s="32"/>
      <c r="N87" s="32">
        <f>M87+L87+K87+J87+H87</f>
        <v>32916</v>
      </c>
      <c r="O87" s="32">
        <f>K87+I87</f>
        <v>32916</v>
      </c>
      <c r="P87" s="32"/>
      <c r="Q87" s="32"/>
      <c r="R87" s="32"/>
      <c r="S87" s="32"/>
      <c r="T87" s="32">
        <f>S87+R87+Q87+P87+N87</f>
        <v>32916</v>
      </c>
      <c r="U87" s="32">
        <f>Q87+O87</f>
        <v>32916</v>
      </c>
      <c r="V87" s="32"/>
      <c r="W87" s="32">
        <v>-4857</v>
      </c>
      <c r="X87" s="32"/>
      <c r="Y87" s="32"/>
      <c r="Z87" s="32">
        <f>Y87+X87+W87+V87+T87</f>
        <v>28059</v>
      </c>
      <c r="AA87" s="32">
        <f>W87+U87</f>
        <v>28059</v>
      </c>
      <c r="AB87" s="32"/>
      <c r="AC87" s="32"/>
      <c r="AD87" s="32"/>
      <c r="AE87" s="32"/>
      <c r="AF87" s="32">
        <f>AE87+AD87+AC87+AB87+Z87</f>
        <v>28059</v>
      </c>
      <c r="AG87" s="32">
        <f>AC87+AA87</f>
        <v>28059</v>
      </c>
      <c r="AH87" s="32"/>
      <c r="AI87" s="32"/>
      <c r="AJ87" s="32"/>
      <c r="AK87" s="32"/>
      <c r="AL87" s="32">
        <f>AK87+AJ87+AI87+AH87+AF87</f>
        <v>28059</v>
      </c>
      <c r="AM87" s="32">
        <f>AI87+AG87</f>
        <v>28059</v>
      </c>
      <c r="AN87" s="33"/>
      <c r="AO87" s="33"/>
      <c r="AP87" s="33"/>
      <c r="AQ87" s="32"/>
      <c r="AR87" s="33">
        <f>AQ87+AP87+AO87+AN87+AL87</f>
        <v>28059</v>
      </c>
      <c r="AS87" s="33">
        <f>AO87+AM87</f>
        <v>28059</v>
      </c>
      <c r="AT87" s="32"/>
      <c r="AU87" s="32"/>
      <c r="AV87" s="32"/>
      <c r="AW87" s="32"/>
      <c r="AX87" s="33">
        <f>AW87+AV87+AU87+AT87+AR87</f>
        <v>28059</v>
      </c>
      <c r="AY87" s="33">
        <f>AU87+AS87</f>
        <v>28059</v>
      </c>
      <c r="AZ87" s="32"/>
      <c r="BA87" s="32"/>
      <c r="BB87" s="32"/>
      <c r="BC87" s="32"/>
      <c r="BD87" s="33">
        <f>BC87+BB87+BA87+AZ87+AX87</f>
        <v>28059</v>
      </c>
      <c r="BE87" s="33">
        <f>BA87+AY87</f>
        <v>28059</v>
      </c>
      <c r="BF87" s="32"/>
      <c r="BG87" s="33"/>
      <c r="BH87" s="32"/>
      <c r="BI87" s="33"/>
      <c r="BJ87" s="33">
        <f>BI87+BH87+BG87+BF87+BD87</f>
        <v>28059</v>
      </c>
      <c r="BK87" s="33">
        <f>BG87+BE87</f>
        <v>28059</v>
      </c>
      <c r="BL87" s="33"/>
      <c r="BM87" s="33"/>
      <c r="BN87" s="33"/>
      <c r="BO87" s="33"/>
      <c r="BP87" s="33">
        <f>BO87+BN87+BM87+BL87+BJ87</f>
        <v>28059</v>
      </c>
      <c r="BQ87" s="33">
        <f>BM87+BK87</f>
        <v>28059</v>
      </c>
      <c r="BR87" s="57">
        <v>28059</v>
      </c>
      <c r="BS87" s="58">
        <f>BR87</f>
        <v>28059</v>
      </c>
      <c r="BT87" s="68">
        <f t="shared" si="75"/>
        <v>100</v>
      </c>
      <c r="BU87" s="69">
        <f t="shared" si="75"/>
        <v>100</v>
      </c>
    </row>
    <row r="88" spans="1:73" ht="174" customHeight="1">
      <c r="A88" s="5"/>
      <c r="B88" s="29" t="s">
        <v>158</v>
      </c>
      <c r="C88" s="31">
        <f t="shared" si="88"/>
        <v>913</v>
      </c>
      <c r="D88" s="30" t="s">
        <v>109</v>
      </c>
      <c r="E88" s="31" t="s">
        <v>11</v>
      </c>
      <c r="F88" s="34" t="s">
        <v>137</v>
      </c>
      <c r="G88" s="3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3"/>
      <c r="AO88" s="33"/>
      <c r="AP88" s="33"/>
      <c r="AQ88" s="32"/>
      <c r="AR88" s="33"/>
      <c r="AS88" s="33"/>
      <c r="AT88" s="32"/>
      <c r="AU88" s="32"/>
      <c r="AV88" s="32"/>
      <c r="AW88" s="32"/>
      <c r="AX88" s="33"/>
      <c r="AY88" s="33"/>
      <c r="AZ88" s="32"/>
      <c r="BA88" s="32"/>
      <c r="BB88" s="32"/>
      <c r="BC88" s="32"/>
      <c r="BD88" s="33"/>
      <c r="BE88" s="33"/>
      <c r="BF88" s="32"/>
      <c r="BG88" s="33"/>
      <c r="BH88" s="32"/>
      <c r="BI88" s="33"/>
      <c r="BJ88" s="33"/>
      <c r="BK88" s="33"/>
      <c r="BL88" s="33">
        <f aca="true" t="shared" si="89" ref="BL88:BS88">BL89</f>
        <v>0</v>
      </c>
      <c r="BM88" s="33">
        <f t="shared" si="89"/>
        <v>3842</v>
      </c>
      <c r="BN88" s="33">
        <f t="shared" si="89"/>
        <v>0</v>
      </c>
      <c r="BO88" s="33">
        <f t="shared" si="89"/>
        <v>0</v>
      </c>
      <c r="BP88" s="33">
        <f t="shared" si="89"/>
        <v>3842</v>
      </c>
      <c r="BQ88" s="33">
        <f t="shared" si="89"/>
        <v>3842</v>
      </c>
      <c r="BR88" s="55">
        <f t="shared" si="89"/>
        <v>0</v>
      </c>
      <c r="BS88" s="56">
        <f t="shared" si="89"/>
        <v>0</v>
      </c>
      <c r="BT88" s="68">
        <f t="shared" si="75"/>
        <v>0</v>
      </c>
      <c r="BU88" s="69">
        <f t="shared" si="75"/>
        <v>0</v>
      </c>
    </row>
    <row r="89" spans="1:73" ht="33">
      <c r="A89" s="5"/>
      <c r="B89" s="29" t="s">
        <v>17</v>
      </c>
      <c r="C89" s="31">
        <f t="shared" si="88"/>
        <v>913</v>
      </c>
      <c r="D89" s="30" t="s">
        <v>109</v>
      </c>
      <c r="E89" s="31" t="s">
        <v>11</v>
      </c>
      <c r="F89" s="34" t="s">
        <v>137</v>
      </c>
      <c r="G89" s="31" t="s">
        <v>18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3"/>
      <c r="AO89" s="33"/>
      <c r="AP89" s="33"/>
      <c r="AQ89" s="32"/>
      <c r="AR89" s="33"/>
      <c r="AS89" s="33"/>
      <c r="AT89" s="32"/>
      <c r="AU89" s="32"/>
      <c r="AV89" s="32"/>
      <c r="AW89" s="32"/>
      <c r="AX89" s="33"/>
      <c r="AY89" s="33"/>
      <c r="AZ89" s="32"/>
      <c r="BA89" s="32"/>
      <c r="BB89" s="32"/>
      <c r="BC89" s="32"/>
      <c r="BD89" s="33"/>
      <c r="BE89" s="33"/>
      <c r="BF89" s="32"/>
      <c r="BG89" s="33"/>
      <c r="BH89" s="32"/>
      <c r="BI89" s="33"/>
      <c r="BJ89" s="33"/>
      <c r="BK89" s="33"/>
      <c r="BL89" s="33"/>
      <c r="BM89" s="33">
        <v>3842</v>
      </c>
      <c r="BN89" s="33"/>
      <c r="BO89" s="33"/>
      <c r="BP89" s="33">
        <f>BO89+BN89+BM89+BL89+BJ89</f>
        <v>3842</v>
      </c>
      <c r="BQ89" s="33">
        <f>BM89+BK89</f>
        <v>3842</v>
      </c>
      <c r="BR89" s="57"/>
      <c r="BS89" s="58"/>
      <c r="BT89" s="68">
        <f t="shared" si="75"/>
        <v>0</v>
      </c>
      <c r="BU89" s="69">
        <f t="shared" si="75"/>
        <v>0</v>
      </c>
    </row>
    <row r="90" spans="1:73" ht="49.5" hidden="1">
      <c r="A90" s="5"/>
      <c r="B90" s="29" t="s">
        <v>128</v>
      </c>
      <c r="C90" s="31">
        <f>C87</f>
        <v>913</v>
      </c>
      <c r="D90" s="30" t="s">
        <v>109</v>
      </c>
      <c r="E90" s="31" t="s">
        <v>11</v>
      </c>
      <c r="F90" s="34" t="s">
        <v>121</v>
      </c>
      <c r="G90" s="3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>
        <f>V91</f>
        <v>0</v>
      </c>
      <c r="W90" s="32">
        <f aca="true" t="shared" si="90" ref="W90:AE91">W91</f>
        <v>119</v>
      </c>
      <c r="X90" s="32">
        <f t="shared" si="90"/>
        <v>0</v>
      </c>
      <c r="Y90" s="32">
        <f t="shared" si="90"/>
        <v>0</v>
      </c>
      <c r="Z90" s="32">
        <f t="shared" si="90"/>
        <v>119</v>
      </c>
      <c r="AA90" s="32">
        <f t="shared" si="90"/>
        <v>119</v>
      </c>
      <c r="AB90" s="32">
        <f t="shared" si="90"/>
        <v>0</v>
      </c>
      <c r="AC90" s="32">
        <f t="shared" si="90"/>
        <v>0</v>
      </c>
      <c r="AD90" s="32">
        <f t="shared" si="90"/>
        <v>0</v>
      </c>
      <c r="AE90" s="32">
        <f t="shared" si="90"/>
        <v>0</v>
      </c>
      <c r="AF90" s="32">
        <f>AF91</f>
        <v>119</v>
      </c>
      <c r="AG90" s="32">
        <f>AG91</f>
        <v>119</v>
      </c>
      <c r="AH90" s="32">
        <f aca="true" t="shared" si="91" ref="AH90:AK91">AH91</f>
        <v>0</v>
      </c>
      <c r="AI90" s="32">
        <f t="shared" si="91"/>
        <v>0</v>
      </c>
      <c r="AJ90" s="32">
        <f t="shared" si="91"/>
        <v>0</v>
      </c>
      <c r="AK90" s="32">
        <f t="shared" si="91"/>
        <v>0</v>
      </c>
      <c r="AL90" s="32">
        <f>AL91</f>
        <v>119</v>
      </c>
      <c r="AM90" s="32">
        <f>AM91</f>
        <v>119</v>
      </c>
      <c r="AN90" s="33">
        <f aca="true" t="shared" si="92" ref="AN90:AQ91">AN91</f>
        <v>0</v>
      </c>
      <c r="AO90" s="33">
        <f t="shared" si="92"/>
        <v>0</v>
      </c>
      <c r="AP90" s="33">
        <f t="shared" si="92"/>
        <v>0</v>
      </c>
      <c r="AQ90" s="32">
        <f t="shared" si="92"/>
        <v>0</v>
      </c>
      <c r="AR90" s="33">
        <f>AR91</f>
        <v>119</v>
      </c>
      <c r="AS90" s="33">
        <f>AS91</f>
        <v>119</v>
      </c>
      <c r="AT90" s="32">
        <f aca="true" t="shared" si="93" ref="AT90:AW91">AT91</f>
        <v>0</v>
      </c>
      <c r="AU90" s="32">
        <f t="shared" si="93"/>
        <v>0</v>
      </c>
      <c r="AV90" s="32">
        <f t="shared" si="93"/>
        <v>0</v>
      </c>
      <c r="AW90" s="32">
        <f t="shared" si="93"/>
        <v>0</v>
      </c>
      <c r="AX90" s="33">
        <f>AX91</f>
        <v>119</v>
      </c>
      <c r="AY90" s="33">
        <f>AY91</f>
        <v>119</v>
      </c>
      <c r="AZ90" s="32">
        <f aca="true" t="shared" si="94" ref="AZ90:BC91">AZ91</f>
        <v>0</v>
      </c>
      <c r="BA90" s="32">
        <f t="shared" si="94"/>
        <v>0</v>
      </c>
      <c r="BB90" s="32">
        <f t="shared" si="94"/>
        <v>0</v>
      </c>
      <c r="BC90" s="32">
        <f t="shared" si="94"/>
        <v>0</v>
      </c>
      <c r="BD90" s="33">
        <f>BD91</f>
        <v>119</v>
      </c>
      <c r="BE90" s="33">
        <f>BE91</f>
        <v>119</v>
      </c>
      <c r="BF90" s="32">
        <f aca="true" t="shared" si="95" ref="BF90:BI91">BF91</f>
        <v>0</v>
      </c>
      <c r="BG90" s="33">
        <f t="shared" si="95"/>
        <v>0</v>
      </c>
      <c r="BH90" s="32">
        <f t="shared" si="95"/>
        <v>0</v>
      </c>
      <c r="BI90" s="33">
        <f t="shared" si="95"/>
        <v>0</v>
      </c>
      <c r="BJ90" s="33">
        <f>BJ91</f>
        <v>119</v>
      </c>
      <c r="BK90" s="33">
        <f>BK91</f>
        <v>119</v>
      </c>
      <c r="BL90" s="33">
        <f aca="true" t="shared" si="96" ref="BL90:BO91">BL91</f>
        <v>0</v>
      </c>
      <c r="BM90" s="33">
        <f t="shared" si="96"/>
        <v>-119</v>
      </c>
      <c r="BN90" s="33">
        <f t="shared" si="96"/>
        <v>0</v>
      </c>
      <c r="BO90" s="33">
        <f t="shared" si="96"/>
        <v>0</v>
      </c>
      <c r="BP90" s="33">
        <f>BP91</f>
        <v>0</v>
      </c>
      <c r="BQ90" s="33">
        <f>BQ91</f>
        <v>0</v>
      </c>
      <c r="BR90" s="57"/>
      <c r="BS90" s="58"/>
      <c r="BT90" s="68" t="e">
        <f t="shared" si="75"/>
        <v>#DIV/0!</v>
      </c>
      <c r="BU90" s="69" t="e">
        <f t="shared" si="75"/>
        <v>#DIV/0!</v>
      </c>
    </row>
    <row r="91" spans="1:73" ht="88.5" customHeight="1" hidden="1">
      <c r="A91" s="5"/>
      <c r="B91" s="29" t="s">
        <v>125</v>
      </c>
      <c r="C91" s="31">
        <f t="shared" si="88"/>
        <v>913</v>
      </c>
      <c r="D91" s="30" t="s">
        <v>109</v>
      </c>
      <c r="E91" s="31" t="s">
        <v>11</v>
      </c>
      <c r="F91" s="34" t="s">
        <v>124</v>
      </c>
      <c r="G91" s="31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>
        <f>V92</f>
        <v>0</v>
      </c>
      <c r="W91" s="32">
        <f t="shared" si="90"/>
        <v>119</v>
      </c>
      <c r="X91" s="32">
        <f t="shared" si="90"/>
        <v>0</v>
      </c>
      <c r="Y91" s="32">
        <f t="shared" si="90"/>
        <v>0</v>
      </c>
      <c r="Z91" s="32">
        <f t="shared" si="90"/>
        <v>119</v>
      </c>
      <c r="AA91" s="32">
        <f t="shared" si="90"/>
        <v>119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>AF92</f>
        <v>119</v>
      </c>
      <c r="AG91" s="32">
        <f>AG92</f>
        <v>119</v>
      </c>
      <c r="AH91" s="32">
        <f t="shared" si="91"/>
        <v>0</v>
      </c>
      <c r="AI91" s="32">
        <f t="shared" si="91"/>
        <v>0</v>
      </c>
      <c r="AJ91" s="32">
        <f t="shared" si="91"/>
        <v>0</v>
      </c>
      <c r="AK91" s="32">
        <f t="shared" si="91"/>
        <v>0</v>
      </c>
      <c r="AL91" s="32">
        <f>AL92</f>
        <v>119</v>
      </c>
      <c r="AM91" s="32">
        <f>AM92</f>
        <v>119</v>
      </c>
      <c r="AN91" s="33">
        <f t="shared" si="92"/>
        <v>0</v>
      </c>
      <c r="AO91" s="33">
        <f t="shared" si="92"/>
        <v>0</v>
      </c>
      <c r="AP91" s="33">
        <f t="shared" si="92"/>
        <v>0</v>
      </c>
      <c r="AQ91" s="32">
        <f t="shared" si="92"/>
        <v>0</v>
      </c>
      <c r="AR91" s="33">
        <f>AR92</f>
        <v>119</v>
      </c>
      <c r="AS91" s="33">
        <f>AS92</f>
        <v>119</v>
      </c>
      <c r="AT91" s="32">
        <f t="shared" si="93"/>
        <v>0</v>
      </c>
      <c r="AU91" s="32">
        <f t="shared" si="93"/>
        <v>0</v>
      </c>
      <c r="AV91" s="32">
        <f t="shared" si="93"/>
        <v>0</v>
      </c>
      <c r="AW91" s="32">
        <f t="shared" si="93"/>
        <v>0</v>
      </c>
      <c r="AX91" s="33">
        <f>AX92</f>
        <v>119</v>
      </c>
      <c r="AY91" s="33">
        <f>AY92</f>
        <v>119</v>
      </c>
      <c r="AZ91" s="32">
        <f t="shared" si="94"/>
        <v>0</v>
      </c>
      <c r="BA91" s="32">
        <f t="shared" si="94"/>
        <v>0</v>
      </c>
      <c r="BB91" s="32">
        <f t="shared" si="94"/>
        <v>0</v>
      </c>
      <c r="BC91" s="32">
        <f t="shared" si="94"/>
        <v>0</v>
      </c>
      <c r="BD91" s="33">
        <f>BD92</f>
        <v>119</v>
      </c>
      <c r="BE91" s="33">
        <f>BE92</f>
        <v>119</v>
      </c>
      <c r="BF91" s="32">
        <f t="shared" si="95"/>
        <v>0</v>
      </c>
      <c r="BG91" s="33">
        <f t="shared" si="95"/>
        <v>0</v>
      </c>
      <c r="BH91" s="32">
        <f t="shared" si="95"/>
        <v>0</v>
      </c>
      <c r="BI91" s="33">
        <f t="shared" si="95"/>
        <v>0</v>
      </c>
      <c r="BJ91" s="33">
        <f>BJ92</f>
        <v>119</v>
      </c>
      <c r="BK91" s="33">
        <f>BK92</f>
        <v>119</v>
      </c>
      <c r="BL91" s="33">
        <f t="shared" si="96"/>
        <v>0</v>
      </c>
      <c r="BM91" s="33">
        <f t="shared" si="96"/>
        <v>-119</v>
      </c>
      <c r="BN91" s="33">
        <f t="shared" si="96"/>
        <v>0</v>
      </c>
      <c r="BO91" s="33">
        <f t="shared" si="96"/>
        <v>0</v>
      </c>
      <c r="BP91" s="33">
        <f>BP92</f>
        <v>0</v>
      </c>
      <c r="BQ91" s="33">
        <f>BQ92</f>
        <v>0</v>
      </c>
      <c r="BR91" s="57"/>
      <c r="BS91" s="58"/>
      <c r="BT91" s="68" t="e">
        <f t="shared" si="75"/>
        <v>#DIV/0!</v>
      </c>
      <c r="BU91" s="69" t="e">
        <f t="shared" si="75"/>
        <v>#DIV/0!</v>
      </c>
    </row>
    <row r="92" spans="1:73" ht="33" hidden="1">
      <c r="A92" s="5"/>
      <c r="B92" s="29" t="s">
        <v>17</v>
      </c>
      <c r="C92" s="31">
        <f t="shared" si="88"/>
        <v>913</v>
      </c>
      <c r="D92" s="30" t="s">
        <v>109</v>
      </c>
      <c r="E92" s="31" t="s">
        <v>11</v>
      </c>
      <c r="F92" s="34" t="s">
        <v>124</v>
      </c>
      <c r="G92" s="31" t="s">
        <v>18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119</v>
      </c>
      <c r="X92" s="32"/>
      <c r="Y92" s="32"/>
      <c r="Z92" s="32">
        <f>Y92+X92+W92+V92+T92</f>
        <v>119</v>
      </c>
      <c r="AA92" s="32">
        <f>W92+U92</f>
        <v>119</v>
      </c>
      <c r="AB92" s="32"/>
      <c r="AC92" s="32"/>
      <c r="AD92" s="32"/>
      <c r="AE92" s="32"/>
      <c r="AF92" s="32">
        <f>AE92+AD92+AC92+AB92+Z92</f>
        <v>119</v>
      </c>
      <c r="AG92" s="32">
        <f>AC92+AA92</f>
        <v>119</v>
      </c>
      <c r="AH92" s="32"/>
      <c r="AI92" s="32"/>
      <c r="AJ92" s="32"/>
      <c r="AK92" s="32"/>
      <c r="AL92" s="32">
        <f>AK92+AJ92+AI92+AH92+AF92</f>
        <v>119</v>
      </c>
      <c r="AM92" s="32">
        <f>AI92+AG92</f>
        <v>119</v>
      </c>
      <c r="AN92" s="33"/>
      <c r="AO92" s="33"/>
      <c r="AP92" s="33"/>
      <c r="AQ92" s="32"/>
      <c r="AR92" s="33">
        <f>AQ92+AP92+AO92+AN92+AL92</f>
        <v>119</v>
      </c>
      <c r="AS92" s="33">
        <f>AO92+AM92</f>
        <v>119</v>
      </c>
      <c r="AT92" s="32"/>
      <c r="AU92" s="32"/>
      <c r="AV92" s="32"/>
      <c r="AW92" s="32"/>
      <c r="AX92" s="33">
        <f>AW92+AV92+AU92+AT92+AR92</f>
        <v>119</v>
      </c>
      <c r="AY92" s="33">
        <f>AU92+AS92</f>
        <v>119</v>
      </c>
      <c r="AZ92" s="32"/>
      <c r="BA92" s="32"/>
      <c r="BB92" s="32"/>
      <c r="BC92" s="32"/>
      <c r="BD92" s="33">
        <f>BC92+BB92+BA92+AZ92+AX92</f>
        <v>119</v>
      </c>
      <c r="BE92" s="33">
        <f>BA92+AY92</f>
        <v>119</v>
      </c>
      <c r="BF92" s="32"/>
      <c r="BG92" s="33"/>
      <c r="BH92" s="32"/>
      <c r="BI92" s="33"/>
      <c r="BJ92" s="33">
        <f>BI92+BH92+BG92+BF92+BD92</f>
        <v>119</v>
      </c>
      <c r="BK92" s="33">
        <f>BG92+BE92</f>
        <v>119</v>
      </c>
      <c r="BL92" s="33"/>
      <c r="BM92" s="33">
        <v>-119</v>
      </c>
      <c r="BN92" s="33"/>
      <c r="BO92" s="33"/>
      <c r="BP92" s="33">
        <f>BO92+BN92+BM92+BL92+BJ92</f>
        <v>0</v>
      </c>
      <c r="BQ92" s="33">
        <f>BM92+BK92</f>
        <v>0</v>
      </c>
      <c r="BR92" s="57"/>
      <c r="BS92" s="58"/>
      <c r="BT92" s="68" t="e">
        <f t="shared" si="75"/>
        <v>#DIV/0!</v>
      </c>
      <c r="BU92" s="69" t="e">
        <f t="shared" si="75"/>
        <v>#DIV/0!</v>
      </c>
    </row>
    <row r="93" spans="1:73" ht="99">
      <c r="A93" s="5"/>
      <c r="B93" s="29" t="s">
        <v>101</v>
      </c>
      <c r="C93" s="31">
        <f>C87</f>
        <v>913</v>
      </c>
      <c r="D93" s="30" t="s">
        <v>109</v>
      </c>
      <c r="E93" s="31" t="s">
        <v>11</v>
      </c>
      <c r="F93" s="34" t="s">
        <v>100</v>
      </c>
      <c r="G93" s="31"/>
      <c r="H93" s="32"/>
      <c r="I93" s="32"/>
      <c r="J93" s="32">
        <f aca="true" t="shared" si="97" ref="J93:O93">J94+J96+J100+J104</f>
        <v>0</v>
      </c>
      <c r="K93" s="32">
        <f t="shared" si="97"/>
        <v>2259249</v>
      </c>
      <c r="L93" s="32">
        <f t="shared" si="97"/>
        <v>0</v>
      </c>
      <c r="M93" s="32">
        <f t="shared" si="97"/>
        <v>0</v>
      </c>
      <c r="N93" s="32">
        <f t="shared" si="97"/>
        <v>2259249</v>
      </c>
      <c r="O93" s="32">
        <f t="shared" si="97"/>
        <v>2259249</v>
      </c>
      <c r="P93" s="32">
        <f aca="true" t="shared" si="98" ref="P93:U93">P94+P96+P98+P100+P104</f>
        <v>0</v>
      </c>
      <c r="Q93" s="32">
        <f t="shared" si="98"/>
        <v>17172</v>
      </c>
      <c r="R93" s="32">
        <f t="shared" si="98"/>
        <v>0</v>
      </c>
      <c r="S93" s="32">
        <f t="shared" si="98"/>
        <v>0</v>
      </c>
      <c r="T93" s="32">
        <f t="shared" si="98"/>
        <v>2276421</v>
      </c>
      <c r="U93" s="32">
        <f t="shared" si="98"/>
        <v>2276421</v>
      </c>
      <c r="V93" s="32">
        <f aca="true" t="shared" si="99" ref="V93:AM93">V94+V96+V98+V100+V104+V106</f>
        <v>0</v>
      </c>
      <c r="W93" s="32">
        <f t="shared" si="99"/>
        <v>6640</v>
      </c>
      <c r="X93" s="32">
        <f t="shared" si="99"/>
        <v>0</v>
      </c>
      <c r="Y93" s="32">
        <f t="shared" si="99"/>
        <v>0</v>
      </c>
      <c r="Z93" s="32">
        <f t="shared" si="99"/>
        <v>2283061</v>
      </c>
      <c r="AA93" s="32">
        <f t="shared" si="99"/>
        <v>2283061</v>
      </c>
      <c r="AB93" s="32">
        <f t="shared" si="99"/>
        <v>0</v>
      </c>
      <c r="AC93" s="32">
        <f t="shared" si="99"/>
        <v>0</v>
      </c>
      <c r="AD93" s="32">
        <f t="shared" si="99"/>
        <v>0</v>
      </c>
      <c r="AE93" s="32">
        <f t="shared" si="99"/>
        <v>0</v>
      </c>
      <c r="AF93" s="32">
        <f t="shared" si="99"/>
        <v>2283061</v>
      </c>
      <c r="AG93" s="32">
        <f t="shared" si="99"/>
        <v>2283061</v>
      </c>
      <c r="AH93" s="32">
        <f t="shared" si="99"/>
        <v>0</v>
      </c>
      <c r="AI93" s="32">
        <f t="shared" si="99"/>
        <v>0</v>
      </c>
      <c r="AJ93" s="32">
        <f t="shared" si="99"/>
        <v>0</v>
      </c>
      <c r="AK93" s="32">
        <f t="shared" si="99"/>
        <v>0</v>
      </c>
      <c r="AL93" s="32">
        <f t="shared" si="99"/>
        <v>2283061</v>
      </c>
      <c r="AM93" s="32">
        <f t="shared" si="99"/>
        <v>2283061</v>
      </c>
      <c r="AN93" s="33">
        <f aca="true" t="shared" si="100" ref="AN93:BK93">AN94+AN96+AN98+AN100+AN104+AN106+AN102</f>
        <v>0</v>
      </c>
      <c r="AO93" s="33">
        <f t="shared" si="100"/>
        <v>5897</v>
      </c>
      <c r="AP93" s="33">
        <f t="shared" si="100"/>
        <v>0</v>
      </c>
      <c r="AQ93" s="32">
        <f t="shared" si="100"/>
        <v>0</v>
      </c>
      <c r="AR93" s="33">
        <f t="shared" si="100"/>
        <v>2288958</v>
      </c>
      <c r="AS93" s="33">
        <f t="shared" si="100"/>
        <v>2288958</v>
      </c>
      <c r="AT93" s="32">
        <f t="shared" si="100"/>
        <v>0</v>
      </c>
      <c r="AU93" s="32">
        <f t="shared" si="100"/>
        <v>0</v>
      </c>
      <c r="AV93" s="32">
        <f t="shared" si="100"/>
        <v>0</v>
      </c>
      <c r="AW93" s="32">
        <f t="shared" si="100"/>
        <v>0</v>
      </c>
      <c r="AX93" s="33">
        <f t="shared" si="100"/>
        <v>2288958</v>
      </c>
      <c r="AY93" s="33">
        <f t="shared" si="100"/>
        <v>2288958</v>
      </c>
      <c r="AZ93" s="32">
        <f t="shared" si="100"/>
        <v>0</v>
      </c>
      <c r="BA93" s="32">
        <f t="shared" si="100"/>
        <v>-13397</v>
      </c>
      <c r="BB93" s="32">
        <f t="shared" si="100"/>
        <v>0</v>
      </c>
      <c r="BC93" s="32">
        <f t="shared" si="100"/>
        <v>0</v>
      </c>
      <c r="BD93" s="33">
        <f t="shared" si="100"/>
        <v>2275561</v>
      </c>
      <c r="BE93" s="33">
        <f t="shared" si="100"/>
        <v>2275561</v>
      </c>
      <c r="BF93" s="32">
        <f t="shared" si="100"/>
        <v>0</v>
      </c>
      <c r="BG93" s="33">
        <f t="shared" si="100"/>
        <v>0</v>
      </c>
      <c r="BH93" s="32">
        <f t="shared" si="100"/>
        <v>0</v>
      </c>
      <c r="BI93" s="33">
        <f t="shared" si="100"/>
        <v>0</v>
      </c>
      <c r="BJ93" s="33">
        <f t="shared" si="100"/>
        <v>2275561</v>
      </c>
      <c r="BK93" s="33">
        <f t="shared" si="100"/>
        <v>2275561</v>
      </c>
      <c r="BL93" s="33">
        <f aca="true" t="shared" si="101" ref="BL93:BQ93">BL94+BL96+BL98+BL100+BL104+BL106+BL102+BL108</f>
        <v>0</v>
      </c>
      <c r="BM93" s="33">
        <f t="shared" si="101"/>
        <v>540</v>
      </c>
      <c r="BN93" s="33">
        <f t="shared" si="101"/>
        <v>0</v>
      </c>
      <c r="BO93" s="33">
        <f t="shared" si="101"/>
        <v>0</v>
      </c>
      <c r="BP93" s="33">
        <f t="shared" si="101"/>
        <v>2276101</v>
      </c>
      <c r="BQ93" s="33">
        <f t="shared" si="101"/>
        <v>2276101</v>
      </c>
      <c r="BR93" s="55">
        <f>BR94+BR96+BR98+BR100+BR104+BR106+BR102+BR108</f>
        <v>2269177</v>
      </c>
      <c r="BS93" s="56">
        <f>BS94+BS96+BS98+BS100+BS104+BS106+BS102+BS108</f>
        <v>2269177</v>
      </c>
      <c r="BT93" s="68">
        <f t="shared" si="75"/>
        <v>99.69579557321929</v>
      </c>
      <c r="BU93" s="69">
        <f t="shared" si="75"/>
        <v>99.69579557321929</v>
      </c>
    </row>
    <row r="94" spans="1:73" ht="82.5">
      <c r="A94" s="5"/>
      <c r="B94" s="37" t="s">
        <v>98</v>
      </c>
      <c r="C94" s="31">
        <f>C87</f>
        <v>913</v>
      </c>
      <c r="D94" s="30" t="s">
        <v>109</v>
      </c>
      <c r="E94" s="31" t="s">
        <v>11</v>
      </c>
      <c r="F94" s="34" t="s">
        <v>94</v>
      </c>
      <c r="G94" s="31"/>
      <c r="H94" s="32"/>
      <c r="I94" s="32"/>
      <c r="J94" s="32">
        <f aca="true" t="shared" si="102" ref="J94:BS94">J95</f>
        <v>0</v>
      </c>
      <c r="K94" s="32">
        <f t="shared" si="102"/>
        <v>32771</v>
      </c>
      <c r="L94" s="32">
        <f t="shared" si="102"/>
        <v>0</v>
      </c>
      <c r="M94" s="32">
        <f t="shared" si="102"/>
        <v>0</v>
      </c>
      <c r="N94" s="32">
        <f t="shared" si="102"/>
        <v>32771</v>
      </c>
      <c r="O94" s="32">
        <f t="shared" si="102"/>
        <v>32771</v>
      </c>
      <c r="P94" s="32">
        <f t="shared" si="102"/>
        <v>0</v>
      </c>
      <c r="Q94" s="32">
        <f t="shared" si="102"/>
        <v>0</v>
      </c>
      <c r="R94" s="32">
        <f t="shared" si="102"/>
        <v>0</v>
      </c>
      <c r="S94" s="32">
        <f t="shared" si="102"/>
        <v>0</v>
      </c>
      <c r="T94" s="32">
        <f t="shared" si="102"/>
        <v>32771</v>
      </c>
      <c r="U94" s="32">
        <f t="shared" si="102"/>
        <v>32771</v>
      </c>
      <c r="V94" s="32">
        <f t="shared" si="102"/>
        <v>0</v>
      </c>
      <c r="W94" s="32">
        <f t="shared" si="102"/>
        <v>0</v>
      </c>
      <c r="X94" s="32">
        <f t="shared" si="102"/>
        <v>0</v>
      </c>
      <c r="Y94" s="32">
        <f t="shared" si="102"/>
        <v>0</v>
      </c>
      <c r="Z94" s="32">
        <f t="shared" si="102"/>
        <v>32771</v>
      </c>
      <c r="AA94" s="32">
        <f t="shared" si="102"/>
        <v>32771</v>
      </c>
      <c r="AB94" s="32">
        <f t="shared" si="102"/>
        <v>0</v>
      </c>
      <c r="AC94" s="32">
        <f t="shared" si="102"/>
        <v>0</v>
      </c>
      <c r="AD94" s="32">
        <f t="shared" si="102"/>
        <v>0</v>
      </c>
      <c r="AE94" s="32">
        <f t="shared" si="102"/>
        <v>0</v>
      </c>
      <c r="AF94" s="32">
        <f t="shared" si="102"/>
        <v>32771</v>
      </c>
      <c r="AG94" s="32">
        <f t="shared" si="102"/>
        <v>32771</v>
      </c>
      <c r="AH94" s="32">
        <f t="shared" si="102"/>
        <v>0</v>
      </c>
      <c r="AI94" s="32">
        <f t="shared" si="102"/>
        <v>0</v>
      </c>
      <c r="AJ94" s="32">
        <f t="shared" si="102"/>
        <v>0</v>
      </c>
      <c r="AK94" s="32">
        <f t="shared" si="102"/>
        <v>0</v>
      </c>
      <c r="AL94" s="32">
        <f t="shared" si="102"/>
        <v>32771</v>
      </c>
      <c r="AM94" s="32">
        <f t="shared" si="102"/>
        <v>32771</v>
      </c>
      <c r="AN94" s="33">
        <f t="shared" si="102"/>
        <v>0</v>
      </c>
      <c r="AO94" s="33">
        <f t="shared" si="102"/>
        <v>0</v>
      </c>
      <c r="AP94" s="33">
        <f t="shared" si="102"/>
        <v>0</v>
      </c>
      <c r="AQ94" s="32">
        <f t="shared" si="102"/>
        <v>0</v>
      </c>
      <c r="AR94" s="33">
        <f t="shared" si="102"/>
        <v>32771</v>
      </c>
      <c r="AS94" s="33">
        <f t="shared" si="102"/>
        <v>32771</v>
      </c>
      <c r="AT94" s="32">
        <f t="shared" si="102"/>
        <v>0</v>
      </c>
      <c r="AU94" s="32">
        <f t="shared" si="102"/>
        <v>0</v>
      </c>
      <c r="AV94" s="32">
        <f t="shared" si="102"/>
        <v>0</v>
      </c>
      <c r="AW94" s="32">
        <f t="shared" si="102"/>
        <v>0</v>
      </c>
      <c r="AX94" s="33">
        <f t="shared" si="102"/>
        <v>32771</v>
      </c>
      <c r="AY94" s="33">
        <f t="shared" si="102"/>
        <v>32771</v>
      </c>
      <c r="AZ94" s="32">
        <f t="shared" si="102"/>
        <v>0</v>
      </c>
      <c r="BA94" s="32">
        <f t="shared" si="102"/>
        <v>0</v>
      </c>
      <c r="BB94" s="32">
        <f t="shared" si="102"/>
        <v>0</v>
      </c>
      <c r="BC94" s="32">
        <f t="shared" si="102"/>
        <v>0</v>
      </c>
      <c r="BD94" s="33">
        <f t="shared" si="102"/>
        <v>32771</v>
      </c>
      <c r="BE94" s="33">
        <f t="shared" si="102"/>
        <v>32771</v>
      </c>
      <c r="BF94" s="32">
        <f t="shared" si="102"/>
        <v>0</v>
      </c>
      <c r="BG94" s="33">
        <f t="shared" si="102"/>
        <v>0</v>
      </c>
      <c r="BH94" s="32">
        <f t="shared" si="102"/>
        <v>0</v>
      </c>
      <c r="BI94" s="33">
        <f t="shared" si="102"/>
        <v>0</v>
      </c>
      <c r="BJ94" s="33">
        <f t="shared" si="102"/>
        <v>32771</v>
      </c>
      <c r="BK94" s="33">
        <f t="shared" si="102"/>
        <v>32771</v>
      </c>
      <c r="BL94" s="33">
        <f t="shared" si="102"/>
        <v>0</v>
      </c>
      <c r="BM94" s="33">
        <f t="shared" si="102"/>
        <v>-2047</v>
      </c>
      <c r="BN94" s="33">
        <f t="shared" si="102"/>
        <v>0</v>
      </c>
      <c r="BO94" s="33">
        <f t="shared" si="102"/>
        <v>0</v>
      </c>
      <c r="BP94" s="33">
        <f t="shared" si="102"/>
        <v>30724</v>
      </c>
      <c r="BQ94" s="33">
        <f t="shared" si="102"/>
        <v>30724</v>
      </c>
      <c r="BR94" s="55">
        <f t="shared" si="102"/>
        <v>30724</v>
      </c>
      <c r="BS94" s="56">
        <f t="shared" si="102"/>
        <v>30724</v>
      </c>
      <c r="BT94" s="68">
        <f t="shared" si="75"/>
        <v>100</v>
      </c>
      <c r="BU94" s="69">
        <f t="shared" si="75"/>
        <v>100</v>
      </c>
    </row>
    <row r="95" spans="1:73" ht="33">
      <c r="A95" s="5"/>
      <c r="B95" s="29" t="s">
        <v>17</v>
      </c>
      <c r="C95" s="31">
        <f t="shared" si="88"/>
        <v>913</v>
      </c>
      <c r="D95" s="30" t="s">
        <v>109</v>
      </c>
      <c r="E95" s="31" t="s">
        <v>11</v>
      </c>
      <c r="F95" s="34" t="s">
        <v>94</v>
      </c>
      <c r="G95" s="31" t="s">
        <v>18</v>
      </c>
      <c r="H95" s="32"/>
      <c r="I95" s="32"/>
      <c r="J95" s="32"/>
      <c r="K95" s="32">
        <v>32771</v>
      </c>
      <c r="L95" s="32"/>
      <c r="M95" s="32"/>
      <c r="N95" s="32">
        <f>M95+L95+K95+J95+H95</f>
        <v>32771</v>
      </c>
      <c r="O95" s="32">
        <f>K95+I95</f>
        <v>32771</v>
      </c>
      <c r="P95" s="32"/>
      <c r="Q95" s="32"/>
      <c r="R95" s="32"/>
      <c r="S95" s="32"/>
      <c r="T95" s="32">
        <f>S95+R95+Q95+P95+N95</f>
        <v>32771</v>
      </c>
      <c r="U95" s="32">
        <f>Q95+O95</f>
        <v>32771</v>
      </c>
      <c r="V95" s="32"/>
      <c r="W95" s="32"/>
      <c r="X95" s="32"/>
      <c r="Y95" s="32"/>
      <c r="Z95" s="32">
        <f>Y95+X95+W95+V95+T95</f>
        <v>32771</v>
      </c>
      <c r="AA95" s="32">
        <f>W95+U95</f>
        <v>32771</v>
      </c>
      <c r="AB95" s="32"/>
      <c r="AC95" s="32"/>
      <c r="AD95" s="32"/>
      <c r="AE95" s="32"/>
      <c r="AF95" s="32">
        <f>AE95+AD95+AC95+AB95+Z95</f>
        <v>32771</v>
      </c>
      <c r="AG95" s="32">
        <f>AC95+AA95</f>
        <v>32771</v>
      </c>
      <c r="AH95" s="32"/>
      <c r="AI95" s="32"/>
      <c r="AJ95" s="32"/>
      <c r="AK95" s="32"/>
      <c r="AL95" s="32">
        <f>AK95+AJ95+AI95+AH95+AF95</f>
        <v>32771</v>
      </c>
      <c r="AM95" s="32">
        <f>AI95+AG95</f>
        <v>32771</v>
      </c>
      <c r="AN95" s="33"/>
      <c r="AO95" s="33"/>
      <c r="AP95" s="33"/>
      <c r="AQ95" s="32"/>
      <c r="AR95" s="33">
        <f>AQ95+AP95+AO95+AN95+AL95</f>
        <v>32771</v>
      </c>
      <c r="AS95" s="33">
        <f>AO95+AM95</f>
        <v>32771</v>
      </c>
      <c r="AT95" s="32"/>
      <c r="AU95" s="32"/>
      <c r="AV95" s="32"/>
      <c r="AW95" s="32"/>
      <c r="AX95" s="33">
        <f>AW95+AV95+AU95+AT95+AR95</f>
        <v>32771</v>
      </c>
      <c r="AY95" s="33">
        <f>AU95+AS95</f>
        <v>32771</v>
      </c>
      <c r="AZ95" s="32"/>
      <c r="BA95" s="32"/>
      <c r="BB95" s="32"/>
      <c r="BC95" s="32"/>
      <c r="BD95" s="33">
        <f>BC95+BB95+BA95+AZ95+AX95</f>
        <v>32771</v>
      </c>
      <c r="BE95" s="33">
        <f>BA95+AY95</f>
        <v>32771</v>
      </c>
      <c r="BF95" s="32"/>
      <c r="BG95" s="33"/>
      <c r="BH95" s="32"/>
      <c r="BI95" s="33"/>
      <c r="BJ95" s="33">
        <f>BI95+BH95+BG95+BF95+BD95</f>
        <v>32771</v>
      </c>
      <c r="BK95" s="33">
        <f>BG95+BE95</f>
        <v>32771</v>
      </c>
      <c r="BL95" s="33"/>
      <c r="BM95" s="33">
        <v>-2047</v>
      </c>
      <c r="BN95" s="33"/>
      <c r="BO95" s="33"/>
      <c r="BP95" s="33">
        <f>BO95+BN95+BM95+BL95+BJ95</f>
        <v>30724</v>
      </c>
      <c r="BQ95" s="33">
        <f>BM95+BK95</f>
        <v>30724</v>
      </c>
      <c r="BR95" s="57">
        <v>30724</v>
      </c>
      <c r="BS95" s="58">
        <f>BR95</f>
        <v>30724</v>
      </c>
      <c r="BT95" s="68">
        <f t="shared" si="75"/>
        <v>100</v>
      </c>
      <c r="BU95" s="69">
        <f t="shared" si="75"/>
        <v>100</v>
      </c>
    </row>
    <row r="96" spans="1:73" ht="101.25">
      <c r="A96" s="5"/>
      <c r="B96" s="37" t="s">
        <v>99</v>
      </c>
      <c r="C96" s="31">
        <f t="shared" si="88"/>
        <v>913</v>
      </c>
      <c r="D96" s="30" t="s">
        <v>109</v>
      </c>
      <c r="E96" s="31" t="s">
        <v>11</v>
      </c>
      <c r="F96" s="34" t="s">
        <v>93</v>
      </c>
      <c r="G96" s="31"/>
      <c r="H96" s="32"/>
      <c r="I96" s="32"/>
      <c r="J96" s="32">
        <f aca="true" t="shared" si="103" ref="J96:BS96">J97</f>
        <v>0</v>
      </c>
      <c r="K96" s="32">
        <f t="shared" si="103"/>
        <v>4177</v>
      </c>
      <c r="L96" s="32">
        <f t="shared" si="103"/>
        <v>0</v>
      </c>
      <c r="M96" s="32">
        <f t="shared" si="103"/>
        <v>0</v>
      </c>
      <c r="N96" s="32">
        <f t="shared" si="103"/>
        <v>4177</v>
      </c>
      <c r="O96" s="32">
        <f t="shared" si="103"/>
        <v>4177</v>
      </c>
      <c r="P96" s="32">
        <f t="shared" si="103"/>
        <v>0</v>
      </c>
      <c r="Q96" s="32">
        <f t="shared" si="103"/>
        <v>0</v>
      </c>
      <c r="R96" s="32">
        <f t="shared" si="103"/>
        <v>0</v>
      </c>
      <c r="S96" s="32">
        <f t="shared" si="103"/>
        <v>0</v>
      </c>
      <c r="T96" s="32">
        <f t="shared" si="103"/>
        <v>4177</v>
      </c>
      <c r="U96" s="32">
        <f t="shared" si="103"/>
        <v>4177</v>
      </c>
      <c r="V96" s="32">
        <f t="shared" si="103"/>
        <v>0</v>
      </c>
      <c r="W96" s="32">
        <f t="shared" si="103"/>
        <v>0</v>
      </c>
      <c r="X96" s="32">
        <f t="shared" si="103"/>
        <v>0</v>
      </c>
      <c r="Y96" s="32">
        <f t="shared" si="103"/>
        <v>0</v>
      </c>
      <c r="Z96" s="32">
        <f t="shared" si="103"/>
        <v>4177</v>
      </c>
      <c r="AA96" s="32">
        <f t="shared" si="103"/>
        <v>4177</v>
      </c>
      <c r="AB96" s="32">
        <f t="shared" si="103"/>
        <v>0</v>
      </c>
      <c r="AC96" s="32">
        <f t="shared" si="103"/>
        <v>0</v>
      </c>
      <c r="AD96" s="32">
        <f t="shared" si="103"/>
        <v>0</v>
      </c>
      <c r="AE96" s="32">
        <f t="shared" si="103"/>
        <v>0</v>
      </c>
      <c r="AF96" s="32">
        <f t="shared" si="103"/>
        <v>4177</v>
      </c>
      <c r="AG96" s="32">
        <f t="shared" si="103"/>
        <v>4177</v>
      </c>
      <c r="AH96" s="32">
        <f t="shared" si="103"/>
        <v>0</v>
      </c>
      <c r="AI96" s="32">
        <f t="shared" si="103"/>
        <v>0</v>
      </c>
      <c r="AJ96" s="32">
        <f t="shared" si="103"/>
        <v>0</v>
      </c>
      <c r="AK96" s="32">
        <f t="shared" si="103"/>
        <v>0</v>
      </c>
      <c r="AL96" s="32">
        <f t="shared" si="103"/>
        <v>4177</v>
      </c>
      <c r="AM96" s="32">
        <f t="shared" si="103"/>
        <v>4177</v>
      </c>
      <c r="AN96" s="33">
        <f t="shared" si="103"/>
        <v>0</v>
      </c>
      <c r="AO96" s="33">
        <f t="shared" si="103"/>
        <v>0</v>
      </c>
      <c r="AP96" s="33">
        <f t="shared" si="103"/>
        <v>0</v>
      </c>
      <c r="AQ96" s="32">
        <f t="shared" si="103"/>
        <v>0</v>
      </c>
      <c r="AR96" s="33">
        <f t="shared" si="103"/>
        <v>4177</v>
      </c>
      <c r="AS96" s="33">
        <f t="shared" si="103"/>
        <v>4177</v>
      </c>
      <c r="AT96" s="32">
        <f t="shared" si="103"/>
        <v>0</v>
      </c>
      <c r="AU96" s="32">
        <f t="shared" si="103"/>
        <v>0</v>
      </c>
      <c r="AV96" s="32">
        <f t="shared" si="103"/>
        <v>0</v>
      </c>
      <c r="AW96" s="32">
        <f t="shared" si="103"/>
        <v>0</v>
      </c>
      <c r="AX96" s="33">
        <f t="shared" si="103"/>
        <v>4177</v>
      </c>
      <c r="AY96" s="33">
        <f t="shared" si="103"/>
        <v>4177</v>
      </c>
      <c r="AZ96" s="32">
        <f t="shared" si="103"/>
        <v>0</v>
      </c>
      <c r="BA96" s="32">
        <f t="shared" si="103"/>
        <v>0</v>
      </c>
      <c r="BB96" s="32">
        <f t="shared" si="103"/>
        <v>0</v>
      </c>
      <c r="BC96" s="32">
        <f t="shared" si="103"/>
        <v>0</v>
      </c>
      <c r="BD96" s="33">
        <f t="shared" si="103"/>
        <v>4177</v>
      </c>
      <c r="BE96" s="33">
        <f t="shared" si="103"/>
        <v>4177</v>
      </c>
      <c r="BF96" s="32">
        <f t="shared" si="103"/>
        <v>0</v>
      </c>
      <c r="BG96" s="33">
        <f t="shared" si="103"/>
        <v>0</v>
      </c>
      <c r="BH96" s="32">
        <f t="shared" si="103"/>
        <v>0</v>
      </c>
      <c r="BI96" s="33">
        <f t="shared" si="103"/>
        <v>0</v>
      </c>
      <c r="BJ96" s="33">
        <f t="shared" si="103"/>
        <v>4177</v>
      </c>
      <c r="BK96" s="33">
        <f t="shared" si="103"/>
        <v>4177</v>
      </c>
      <c r="BL96" s="33">
        <f t="shared" si="103"/>
        <v>0</v>
      </c>
      <c r="BM96" s="33">
        <f t="shared" si="103"/>
        <v>0</v>
      </c>
      <c r="BN96" s="33">
        <f t="shared" si="103"/>
        <v>0</v>
      </c>
      <c r="BO96" s="33">
        <f t="shared" si="103"/>
        <v>0</v>
      </c>
      <c r="BP96" s="33">
        <f t="shared" si="103"/>
        <v>4177</v>
      </c>
      <c r="BQ96" s="33">
        <f t="shared" si="103"/>
        <v>4177</v>
      </c>
      <c r="BR96" s="55">
        <f t="shared" si="103"/>
        <v>3615</v>
      </c>
      <c r="BS96" s="56">
        <f t="shared" si="103"/>
        <v>3615</v>
      </c>
      <c r="BT96" s="68">
        <f t="shared" si="75"/>
        <v>86.5453674886282</v>
      </c>
      <c r="BU96" s="69">
        <f t="shared" si="75"/>
        <v>86.5453674886282</v>
      </c>
    </row>
    <row r="97" spans="1:73" ht="33">
      <c r="A97" s="5"/>
      <c r="B97" s="29" t="s">
        <v>17</v>
      </c>
      <c r="C97" s="31">
        <f t="shared" si="88"/>
        <v>913</v>
      </c>
      <c r="D97" s="30" t="s">
        <v>109</v>
      </c>
      <c r="E97" s="31" t="s">
        <v>11</v>
      </c>
      <c r="F97" s="34" t="s">
        <v>93</v>
      </c>
      <c r="G97" s="31" t="s">
        <v>18</v>
      </c>
      <c r="H97" s="32"/>
      <c r="I97" s="32"/>
      <c r="J97" s="32"/>
      <c r="K97" s="32">
        <v>4177</v>
      </c>
      <c r="L97" s="32"/>
      <c r="M97" s="32"/>
      <c r="N97" s="32">
        <f>M97+L97+K97+J97+H97</f>
        <v>4177</v>
      </c>
      <c r="O97" s="32">
        <f>K97+I97</f>
        <v>4177</v>
      </c>
      <c r="P97" s="32"/>
      <c r="Q97" s="32"/>
      <c r="R97" s="32"/>
      <c r="S97" s="32"/>
      <c r="T97" s="32">
        <f>S97+R97+Q97+P97+N97</f>
        <v>4177</v>
      </c>
      <c r="U97" s="32">
        <f>Q97+O97</f>
        <v>4177</v>
      </c>
      <c r="V97" s="32"/>
      <c r="W97" s="32"/>
      <c r="X97" s="32"/>
      <c r="Y97" s="32"/>
      <c r="Z97" s="32">
        <f>Y97+X97+W97+V97+T97</f>
        <v>4177</v>
      </c>
      <c r="AA97" s="32">
        <f>W97+U97</f>
        <v>4177</v>
      </c>
      <c r="AB97" s="32"/>
      <c r="AC97" s="32"/>
      <c r="AD97" s="32"/>
      <c r="AE97" s="32"/>
      <c r="AF97" s="32">
        <f>AE97+AD97+AC97+AB97+Z97</f>
        <v>4177</v>
      </c>
      <c r="AG97" s="32">
        <f>AC97+AA97</f>
        <v>4177</v>
      </c>
      <c r="AH97" s="32"/>
      <c r="AI97" s="32"/>
      <c r="AJ97" s="32"/>
      <c r="AK97" s="32"/>
      <c r="AL97" s="32">
        <f>AK97+AJ97+AI97+AH97+AF97</f>
        <v>4177</v>
      </c>
      <c r="AM97" s="32">
        <f>AI97+AG97</f>
        <v>4177</v>
      </c>
      <c r="AN97" s="33"/>
      <c r="AO97" s="33"/>
      <c r="AP97" s="33"/>
      <c r="AQ97" s="32"/>
      <c r="AR97" s="33">
        <f>AQ97+AP97+AO97+AN97+AL97</f>
        <v>4177</v>
      </c>
      <c r="AS97" s="33">
        <f>AO97+AM97</f>
        <v>4177</v>
      </c>
      <c r="AT97" s="32"/>
      <c r="AU97" s="32"/>
      <c r="AV97" s="32"/>
      <c r="AW97" s="32"/>
      <c r="AX97" s="33">
        <f>AW97+AV97+AU97+AT97+AR97</f>
        <v>4177</v>
      </c>
      <c r="AY97" s="33">
        <f>AU97+AS97</f>
        <v>4177</v>
      </c>
      <c r="AZ97" s="32"/>
      <c r="BA97" s="32"/>
      <c r="BB97" s="32"/>
      <c r="BC97" s="32"/>
      <c r="BD97" s="33">
        <f>BC97+BB97+BA97+AZ97+AX97</f>
        <v>4177</v>
      </c>
      <c r="BE97" s="33">
        <f>BA97+AY97</f>
        <v>4177</v>
      </c>
      <c r="BF97" s="32"/>
      <c r="BG97" s="33"/>
      <c r="BH97" s="32"/>
      <c r="BI97" s="33"/>
      <c r="BJ97" s="33">
        <f>BI97+BH97+BG97+BF97+BD97</f>
        <v>4177</v>
      </c>
      <c r="BK97" s="33">
        <f>BG97+BE97</f>
        <v>4177</v>
      </c>
      <c r="BL97" s="33"/>
      <c r="BM97" s="33"/>
      <c r="BN97" s="33"/>
      <c r="BO97" s="33"/>
      <c r="BP97" s="33">
        <f>BO97+BN97+BM97+BL97+BJ97</f>
        <v>4177</v>
      </c>
      <c r="BQ97" s="33">
        <f>BM97+BK97</f>
        <v>4177</v>
      </c>
      <c r="BR97" s="57">
        <v>3615</v>
      </c>
      <c r="BS97" s="58">
        <f>BR97</f>
        <v>3615</v>
      </c>
      <c r="BT97" s="68">
        <f t="shared" si="75"/>
        <v>86.5453674886282</v>
      </c>
      <c r="BU97" s="69">
        <f t="shared" si="75"/>
        <v>86.5453674886282</v>
      </c>
    </row>
    <row r="98" spans="1:73" ht="115.5">
      <c r="A98" s="5"/>
      <c r="B98" s="29" t="s">
        <v>108</v>
      </c>
      <c r="C98" s="31">
        <f>C97</f>
        <v>913</v>
      </c>
      <c r="D98" s="30" t="s">
        <v>109</v>
      </c>
      <c r="E98" s="31" t="s">
        <v>11</v>
      </c>
      <c r="F98" s="34" t="s">
        <v>107</v>
      </c>
      <c r="G98" s="31"/>
      <c r="H98" s="32"/>
      <c r="I98" s="32"/>
      <c r="J98" s="32"/>
      <c r="K98" s="32"/>
      <c r="L98" s="32"/>
      <c r="M98" s="32"/>
      <c r="N98" s="32"/>
      <c r="O98" s="32"/>
      <c r="P98" s="32">
        <f aca="true" t="shared" si="104" ref="P98:BS98">P99</f>
        <v>0</v>
      </c>
      <c r="Q98" s="32">
        <f t="shared" si="104"/>
        <v>17172</v>
      </c>
      <c r="R98" s="32">
        <f t="shared" si="104"/>
        <v>0</v>
      </c>
      <c r="S98" s="32">
        <f t="shared" si="104"/>
        <v>0</v>
      </c>
      <c r="T98" s="32">
        <f t="shared" si="104"/>
        <v>17172</v>
      </c>
      <c r="U98" s="32">
        <f t="shared" si="104"/>
        <v>17172</v>
      </c>
      <c r="V98" s="32">
        <f t="shared" si="104"/>
        <v>0</v>
      </c>
      <c r="W98" s="32">
        <f t="shared" si="104"/>
        <v>0</v>
      </c>
      <c r="X98" s="32">
        <f t="shared" si="104"/>
        <v>0</v>
      </c>
      <c r="Y98" s="32">
        <f t="shared" si="104"/>
        <v>0</v>
      </c>
      <c r="Z98" s="32">
        <f t="shared" si="104"/>
        <v>17172</v>
      </c>
      <c r="AA98" s="32">
        <f t="shared" si="104"/>
        <v>17172</v>
      </c>
      <c r="AB98" s="32">
        <f t="shared" si="104"/>
        <v>0</v>
      </c>
      <c r="AC98" s="32">
        <f t="shared" si="104"/>
        <v>0</v>
      </c>
      <c r="AD98" s="32">
        <f t="shared" si="104"/>
        <v>0</v>
      </c>
      <c r="AE98" s="32">
        <f t="shared" si="104"/>
        <v>0</v>
      </c>
      <c r="AF98" s="32">
        <f t="shared" si="104"/>
        <v>17172</v>
      </c>
      <c r="AG98" s="32">
        <f t="shared" si="104"/>
        <v>17172</v>
      </c>
      <c r="AH98" s="32">
        <f t="shared" si="104"/>
        <v>0</v>
      </c>
      <c r="AI98" s="32">
        <f t="shared" si="104"/>
        <v>0</v>
      </c>
      <c r="AJ98" s="32">
        <f t="shared" si="104"/>
        <v>0</v>
      </c>
      <c r="AK98" s="32">
        <f t="shared" si="104"/>
        <v>0</v>
      </c>
      <c r="AL98" s="32">
        <f t="shared" si="104"/>
        <v>17172</v>
      </c>
      <c r="AM98" s="32">
        <f t="shared" si="104"/>
        <v>17172</v>
      </c>
      <c r="AN98" s="33">
        <f t="shared" si="104"/>
        <v>0</v>
      </c>
      <c r="AO98" s="33">
        <f t="shared" si="104"/>
        <v>4179</v>
      </c>
      <c r="AP98" s="33">
        <f t="shared" si="104"/>
        <v>0</v>
      </c>
      <c r="AQ98" s="32">
        <f t="shared" si="104"/>
        <v>0</v>
      </c>
      <c r="AR98" s="33">
        <f t="shared" si="104"/>
        <v>21351</v>
      </c>
      <c r="AS98" s="33">
        <f t="shared" si="104"/>
        <v>21351</v>
      </c>
      <c r="AT98" s="32">
        <f t="shared" si="104"/>
        <v>0</v>
      </c>
      <c r="AU98" s="32">
        <f t="shared" si="104"/>
        <v>0</v>
      </c>
      <c r="AV98" s="32">
        <f t="shared" si="104"/>
        <v>0</v>
      </c>
      <c r="AW98" s="32">
        <f t="shared" si="104"/>
        <v>0</v>
      </c>
      <c r="AX98" s="33">
        <f t="shared" si="104"/>
        <v>21351</v>
      </c>
      <c r="AY98" s="33">
        <f t="shared" si="104"/>
        <v>21351</v>
      </c>
      <c r="AZ98" s="32">
        <f t="shared" si="104"/>
        <v>0</v>
      </c>
      <c r="BA98" s="32">
        <f t="shared" si="104"/>
        <v>0</v>
      </c>
      <c r="BB98" s="32">
        <f t="shared" si="104"/>
        <v>0</v>
      </c>
      <c r="BC98" s="32">
        <f t="shared" si="104"/>
        <v>0</v>
      </c>
      <c r="BD98" s="33">
        <f t="shared" si="104"/>
        <v>21351</v>
      </c>
      <c r="BE98" s="33">
        <f t="shared" si="104"/>
        <v>21351</v>
      </c>
      <c r="BF98" s="32">
        <f t="shared" si="104"/>
        <v>0</v>
      </c>
      <c r="BG98" s="33">
        <f t="shared" si="104"/>
        <v>0</v>
      </c>
      <c r="BH98" s="32">
        <f t="shared" si="104"/>
        <v>0</v>
      </c>
      <c r="BI98" s="33">
        <f t="shared" si="104"/>
        <v>0</v>
      </c>
      <c r="BJ98" s="33">
        <f t="shared" si="104"/>
        <v>21351</v>
      </c>
      <c r="BK98" s="33">
        <f t="shared" si="104"/>
        <v>21351</v>
      </c>
      <c r="BL98" s="33">
        <f t="shared" si="104"/>
        <v>0</v>
      </c>
      <c r="BM98" s="33">
        <f t="shared" si="104"/>
        <v>0</v>
      </c>
      <c r="BN98" s="33">
        <f t="shared" si="104"/>
        <v>0</v>
      </c>
      <c r="BO98" s="33">
        <f t="shared" si="104"/>
        <v>0</v>
      </c>
      <c r="BP98" s="33">
        <f t="shared" si="104"/>
        <v>21351</v>
      </c>
      <c r="BQ98" s="33">
        <f t="shared" si="104"/>
        <v>21351</v>
      </c>
      <c r="BR98" s="55">
        <f t="shared" si="104"/>
        <v>17979</v>
      </c>
      <c r="BS98" s="56">
        <f t="shared" si="104"/>
        <v>17979</v>
      </c>
      <c r="BT98" s="68">
        <f t="shared" si="75"/>
        <v>84.20682871996628</v>
      </c>
      <c r="BU98" s="69">
        <f t="shared" si="75"/>
        <v>84.20682871996628</v>
      </c>
    </row>
    <row r="99" spans="1:73" ht="33">
      <c r="A99" s="5"/>
      <c r="B99" s="29" t="s">
        <v>17</v>
      </c>
      <c r="C99" s="31">
        <f>C98</f>
        <v>913</v>
      </c>
      <c r="D99" s="30" t="s">
        <v>109</v>
      </c>
      <c r="E99" s="31" t="s">
        <v>11</v>
      </c>
      <c r="F99" s="34" t="s">
        <v>107</v>
      </c>
      <c r="G99" s="31" t="s">
        <v>18</v>
      </c>
      <c r="H99" s="32"/>
      <c r="I99" s="32"/>
      <c r="J99" s="32"/>
      <c r="K99" s="32"/>
      <c r="L99" s="32"/>
      <c r="M99" s="32"/>
      <c r="N99" s="32"/>
      <c r="O99" s="32"/>
      <c r="P99" s="32"/>
      <c r="Q99" s="32">
        <v>17172</v>
      </c>
      <c r="R99" s="32"/>
      <c r="S99" s="32"/>
      <c r="T99" s="32">
        <f>S99+R99+Q99+P99+N99</f>
        <v>17172</v>
      </c>
      <c r="U99" s="32">
        <f>Q99+O99</f>
        <v>17172</v>
      </c>
      <c r="V99" s="32"/>
      <c r="W99" s="32"/>
      <c r="X99" s="32"/>
      <c r="Y99" s="32"/>
      <c r="Z99" s="32">
        <f>Y99+X99+W99+V99+T99</f>
        <v>17172</v>
      </c>
      <c r="AA99" s="32">
        <f>W99+U99</f>
        <v>17172</v>
      </c>
      <c r="AB99" s="32"/>
      <c r="AC99" s="32"/>
      <c r="AD99" s="32"/>
      <c r="AE99" s="32"/>
      <c r="AF99" s="32">
        <f>AE99+AD99+AC99+AB99+Z99</f>
        <v>17172</v>
      </c>
      <c r="AG99" s="32">
        <f>AC99+AA99</f>
        <v>17172</v>
      </c>
      <c r="AH99" s="32"/>
      <c r="AI99" s="32"/>
      <c r="AJ99" s="32"/>
      <c r="AK99" s="32"/>
      <c r="AL99" s="32">
        <f>AK99+AJ99+AI99+AH99+AF99</f>
        <v>17172</v>
      </c>
      <c r="AM99" s="32">
        <f>AI99+AG99</f>
        <v>17172</v>
      </c>
      <c r="AN99" s="33"/>
      <c r="AO99" s="33">
        <v>4179</v>
      </c>
      <c r="AP99" s="33"/>
      <c r="AQ99" s="32"/>
      <c r="AR99" s="33">
        <f>AQ99+AP99+AO99+AN99+AL99</f>
        <v>21351</v>
      </c>
      <c r="AS99" s="33">
        <f>AO99+AM99</f>
        <v>21351</v>
      </c>
      <c r="AT99" s="32"/>
      <c r="AU99" s="32"/>
      <c r="AV99" s="32"/>
      <c r="AW99" s="32"/>
      <c r="AX99" s="33">
        <f>AW99+AV99+AU99+AT99+AR99</f>
        <v>21351</v>
      </c>
      <c r="AY99" s="33">
        <f>AU99+AS99</f>
        <v>21351</v>
      </c>
      <c r="AZ99" s="32"/>
      <c r="BA99" s="32"/>
      <c r="BB99" s="32"/>
      <c r="BC99" s="32"/>
      <c r="BD99" s="33">
        <f>BC99+BB99+BA99+AZ99+AX99</f>
        <v>21351</v>
      </c>
      <c r="BE99" s="33">
        <f>BA99+AY99</f>
        <v>21351</v>
      </c>
      <c r="BF99" s="32"/>
      <c r="BG99" s="33"/>
      <c r="BH99" s="32"/>
      <c r="BI99" s="33"/>
      <c r="BJ99" s="33">
        <f>BI99+BH99+BG99+BF99+BD99</f>
        <v>21351</v>
      </c>
      <c r="BK99" s="33">
        <f>BG99+BE99</f>
        <v>21351</v>
      </c>
      <c r="BL99" s="33"/>
      <c r="BM99" s="33"/>
      <c r="BN99" s="33"/>
      <c r="BO99" s="33"/>
      <c r="BP99" s="33">
        <f>BO99+BN99+BM99+BL99+BJ99</f>
        <v>21351</v>
      </c>
      <c r="BQ99" s="33">
        <f>BM99+BK99</f>
        <v>21351</v>
      </c>
      <c r="BR99" s="57">
        <f>17914+65</f>
        <v>17979</v>
      </c>
      <c r="BS99" s="58">
        <f>BR99</f>
        <v>17979</v>
      </c>
      <c r="BT99" s="68">
        <f t="shared" si="75"/>
        <v>84.20682871996628</v>
      </c>
      <c r="BU99" s="69">
        <f t="shared" si="75"/>
        <v>84.20682871996628</v>
      </c>
    </row>
    <row r="100" spans="1:73" ht="99">
      <c r="A100" s="5"/>
      <c r="B100" s="37" t="s">
        <v>96</v>
      </c>
      <c r="C100" s="31">
        <f>C97</f>
        <v>913</v>
      </c>
      <c r="D100" s="30" t="s">
        <v>109</v>
      </c>
      <c r="E100" s="31" t="s">
        <v>11</v>
      </c>
      <c r="F100" s="34" t="s">
        <v>95</v>
      </c>
      <c r="G100" s="31"/>
      <c r="H100" s="32"/>
      <c r="I100" s="32"/>
      <c r="J100" s="32">
        <f aca="true" t="shared" si="105" ref="J100:BS100">J101</f>
        <v>0</v>
      </c>
      <c r="K100" s="32">
        <f t="shared" si="105"/>
        <v>63509</v>
      </c>
      <c r="L100" s="32">
        <f t="shared" si="105"/>
        <v>0</v>
      </c>
      <c r="M100" s="32">
        <f t="shared" si="105"/>
        <v>0</v>
      </c>
      <c r="N100" s="32">
        <f t="shared" si="105"/>
        <v>63509</v>
      </c>
      <c r="O100" s="32">
        <f t="shared" si="105"/>
        <v>63509</v>
      </c>
      <c r="P100" s="32">
        <f t="shared" si="105"/>
        <v>0</v>
      </c>
      <c r="Q100" s="32">
        <f t="shared" si="105"/>
        <v>0</v>
      </c>
      <c r="R100" s="32">
        <f t="shared" si="105"/>
        <v>0</v>
      </c>
      <c r="S100" s="32">
        <f t="shared" si="105"/>
        <v>0</v>
      </c>
      <c r="T100" s="32">
        <f t="shared" si="105"/>
        <v>63509</v>
      </c>
      <c r="U100" s="32">
        <f t="shared" si="105"/>
        <v>63509</v>
      </c>
      <c r="V100" s="32">
        <f t="shared" si="105"/>
        <v>0</v>
      </c>
      <c r="W100" s="32">
        <f t="shared" si="105"/>
        <v>0</v>
      </c>
      <c r="X100" s="32">
        <f t="shared" si="105"/>
        <v>0</v>
      </c>
      <c r="Y100" s="32">
        <f t="shared" si="105"/>
        <v>0</v>
      </c>
      <c r="Z100" s="32">
        <f t="shared" si="105"/>
        <v>63509</v>
      </c>
      <c r="AA100" s="32">
        <f t="shared" si="105"/>
        <v>63509</v>
      </c>
      <c r="AB100" s="32">
        <f t="shared" si="105"/>
        <v>0</v>
      </c>
      <c r="AC100" s="32">
        <f t="shared" si="105"/>
        <v>0</v>
      </c>
      <c r="AD100" s="32">
        <f t="shared" si="105"/>
        <v>0</v>
      </c>
      <c r="AE100" s="32">
        <f t="shared" si="105"/>
        <v>0</v>
      </c>
      <c r="AF100" s="32">
        <f t="shared" si="105"/>
        <v>63509</v>
      </c>
      <c r="AG100" s="32">
        <f t="shared" si="105"/>
        <v>63509</v>
      </c>
      <c r="AH100" s="32">
        <f t="shared" si="105"/>
        <v>0</v>
      </c>
      <c r="AI100" s="32">
        <f t="shared" si="105"/>
        <v>0</v>
      </c>
      <c r="AJ100" s="32">
        <f t="shared" si="105"/>
        <v>0</v>
      </c>
      <c r="AK100" s="32">
        <f t="shared" si="105"/>
        <v>0</v>
      </c>
      <c r="AL100" s="32">
        <f t="shared" si="105"/>
        <v>63509</v>
      </c>
      <c r="AM100" s="32">
        <f t="shared" si="105"/>
        <v>63509</v>
      </c>
      <c r="AN100" s="33">
        <f t="shared" si="105"/>
        <v>0</v>
      </c>
      <c r="AO100" s="33">
        <f t="shared" si="105"/>
        <v>0</v>
      </c>
      <c r="AP100" s="33">
        <f t="shared" si="105"/>
        <v>0</v>
      </c>
      <c r="AQ100" s="32">
        <f t="shared" si="105"/>
        <v>0</v>
      </c>
      <c r="AR100" s="33">
        <f t="shared" si="105"/>
        <v>63509</v>
      </c>
      <c r="AS100" s="33">
        <f t="shared" si="105"/>
        <v>63509</v>
      </c>
      <c r="AT100" s="32">
        <f t="shared" si="105"/>
        <v>0</v>
      </c>
      <c r="AU100" s="32">
        <f t="shared" si="105"/>
        <v>0</v>
      </c>
      <c r="AV100" s="32">
        <f t="shared" si="105"/>
        <v>0</v>
      </c>
      <c r="AW100" s="32">
        <f t="shared" si="105"/>
        <v>0</v>
      </c>
      <c r="AX100" s="33">
        <f t="shared" si="105"/>
        <v>63509</v>
      </c>
      <c r="AY100" s="33">
        <f t="shared" si="105"/>
        <v>63509</v>
      </c>
      <c r="AZ100" s="32">
        <f t="shared" si="105"/>
        <v>0</v>
      </c>
      <c r="BA100" s="32">
        <f t="shared" si="105"/>
        <v>0</v>
      </c>
      <c r="BB100" s="32">
        <f t="shared" si="105"/>
        <v>0</v>
      </c>
      <c r="BC100" s="32">
        <f t="shared" si="105"/>
        <v>0</v>
      </c>
      <c r="BD100" s="33">
        <f t="shared" si="105"/>
        <v>63509</v>
      </c>
      <c r="BE100" s="33">
        <f t="shared" si="105"/>
        <v>63509</v>
      </c>
      <c r="BF100" s="32">
        <f t="shared" si="105"/>
        <v>0</v>
      </c>
      <c r="BG100" s="33">
        <f t="shared" si="105"/>
        <v>0</v>
      </c>
      <c r="BH100" s="32">
        <f t="shared" si="105"/>
        <v>0</v>
      </c>
      <c r="BI100" s="33">
        <f t="shared" si="105"/>
        <v>0</v>
      </c>
      <c r="BJ100" s="33">
        <f t="shared" si="105"/>
        <v>63509</v>
      </c>
      <c r="BK100" s="33">
        <f t="shared" si="105"/>
        <v>63509</v>
      </c>
      <c r="BL100" s="33">
        <f t="shared" si="105"/>
        <v>0</v>
      </c>
      <c r="BM100" s="33">
        <f t="shared" si="105"/>
        <v>-16</v>
      </c>
      <c r="BN100" s="33">
        <f t="shared" si="105"/>
        <v>0</v>
      </c>
      <c r="BO100" s="33">
        <f t="shared" si="105"/>
        <v>0</v>
      </c>
      <c r="BP100" s="33">
        <f t="shared" si="105"/>
        <v>63493</v>
      </c>
      <c r="BQ100" s="33">
        <f t="shared" si="105"/>
        <v>63493</v>
      </c>
      <c r="BR100" s="55">
        <f t="shared" si="105"/>
        <v>61838</v>
      </c>
      <c r="BS100" s="56">
        <f t="shared" si="105"/>
        <v>61838</v>
      </c>
      <c r="BT100" s="68">
        <f t="shared" si="75"/>
        <v>97.39341344715166</v>
      </c>
      <c r="BU100" s="69">
        <f t="shared" si="75"/>
        <v>97.39341344715166</v>
      </c>
    </row>
    <row r="101" spans="1:73" ht="33">
      <c r="A101" s="5"/>
      <c r="B101" s="29" t="s">
        <v>17</v>
      </c>
      <c r="C101" s="31">
        <f t="shared" si="88"/>
        <v>913</v>
      </c>
      <c r="D101" s="30" t="s">
        <v>109</v>
      </c>
      <c r="E101" s="31" t="s">
        <v>11</v>
      </c>
      <c r="F101" s="34" t="s">
        <v>95</v>
      </c>
      <c r="G101" s="31" t="s">
        <v>18</v>
      </c>
      <c r="H101" s="32"/>
      <c r="I101" s="32"/>
      <c r="J101" s="32"/>
      <c r="K101" s="32">
        <v>63509</v>
      </c>
      <c r="L101" s="32"/>
      <c r="M101" s="32"/>
      <c r="N101" s="32">
        <f>M101+L101+K101+J101+H101</f>
        <v>63509</v>
      </c>
      <c r="O101" s="32">
        <f>K101+I101</f>
        <v>63509</v>
      </c>
      <c r="P101" s="32"/>
      <c r="Q101" s="32"/>
      <c r="R101" s="32"/>
      <c r="S101" s="32"/>
      <c r="T101" s="32">
        <f>S101+R101+Q101+P101+N101</f>
        <v>63509</v>
      </c>
      <c r="U101" s="32">
        <f>Q101+O101</f>
        <v>63509</v>
      </c>
      <c r="V101" s="32"/>
      <c r="W101" s="32"/>
      <c r="X101" s="32"/>
      <c r="Y101" s="32"/>
      <c r="Z101" s="32">
        <f>Y101+X101+W101+V101+T101</f>
        <v>63509</v>
      </c>
      <c r="AA101" s="32">
        <f>W101+U101</f>
        <v>63509</v>
      </c>
      <c r="AB101" s="32"/>
      <c r="AC101" s="32"/>
      <c r="AD101" s="32"/>
      <c r="AE101" s="32"/>
      <c r="AF101" s="32">
        <f>AE101+AD101+AC101+AB101+Z101</f>
        <v>63509</v>
      </c>
      <c r="AG101" s="32">
        <f>AC101+AA101</f>
        <v>63509</v>
      </c>
      <c r="AH101" s="32"/>
      <c r="AI101" s="32"/>
      <c r="AJ101" s="32"/>
      <c r="AK101" s="32"/>
      <c r="AL101" s="32">
        <f>AK101+AJ101+AI101+AH101+AF101</f>
        <v>63509</v>
      </c>
      <c r="AM101" s="32">
        <f>AI101+AG101</f>
        <v>63509</v>
      </c>
      <c r="AN101" s="33"/>
      <c r="AO101" s="33"/>
      <c r="AP101" s="33"/>
      <c r="AQ101" s="32"/>
      <c r="AR101" s="33">
        <f>AQ101+AP101+AO101+AN101+AL101</f>
        <v>63509</v>
      </c>
      <c r="AS101" s="33">
        <f>AO101+AM101</f>
        <v>63509</v>
      </c>
      <c r="AT101" s="32"/>
      <c r="AU101" s="32"/>
      <c r="AV101" s="32"/>
      <c r="AW101" s="32"/>
      <c r="AX101" s="33">
        <f>AW101+AV101+AU101+AT101+AR101</f>
        <v>63509</v>
      </c>
      <c r="AY101" s="33">
        <f>AU101+AS101</f>
        <v>63509</v>
      </c>
      <c r="AZ101" s="32"/>
      <c r="BA101" s="32"/>
      <c r="BB101" s="32"/>
      <c r="BC101" s="32"/>
      <c r="BD101" s="33">
        <f>BC101+BB101+BA101+AZ101+AX101</f>
        <v>63509</v>
      </c>
      <c r="BE101" s="33">
        <f>BA101+AY101</f>
        <v>63509</v>
      </c>
      <c r="BF101" s="32"/>
      <c r="BG101" s="33"/>
      <c r="BH101" s="32"/>
      <c r="BI101" s="33"/>
      <c r="BJ101" s="33">
        <f>BI101+BH101+BG101+BF101+BD101</f>
        <v>63509</v>
      </c>
      <c r="BK101" s="33">
        <f>BG101+BE101</f>
        <v>63509</v>
      </c>
      <c r="BL101" s="33"/>
      <c r="BM101" s="33">
        <v>-16</v>
      </c>
      <c r="BN101" s="33"/>
      <c r="BO101" s="33"/>
      <c r="BP101" s="33">
        <f>BO101+BN101+BM101+BL101+BJ101</f>
        <v>63493</v>
      </c>
      <c r="BQ101" s="33">
        <f>BM101+BK101</f>
        <v>63493</v>
      </c>
      <c r="BR101" s="57">
        <v>61838</v>
      </c>
      <c r="BS101" s="58">
        <f>BR101</f>
        <v>61838</v>
      </c>
      <c r="BT101" s="68">
        <f t="shared" si="75"/>
        <v>97.39341344715166</v>
      </c>
      <c r="BU101" s="69">
        <f t="shared" si="75"/>
        <v>97.39341344715166</v>
      </c>
    </row>
    <row r="102" spans="1:73" ht="82.5" customHeight="1">
      <c r="A102" s="5"/>
      <c r="B102" s="29" t="s">
        <v>146</v>
      </c>
      <c r="C102" s="31">
        <f t="shared" si="88"/>
        <v>913</v>
      </c>
      <c r="D102" s="30" t="s">
        <v>109</v>
      </c>
      <c r="E102" s="31" t="s">
        <v>11</v>
      </c>
      <c r="F102" s="34" t="s">
        <v>145</v>
      </c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3">
        <f aca="true" t="shared" si="106" ref="AN102:BS102">AN103</f>
        <v>0</v>
      </c>
      <c r="AO102" s="33">
        <f t="shared" si="106"/>
        <v>1718</v>
      </c>
      <c r="AP102" s="33">
        <f t="shared" si="106"/>
        <v>0</v>
      </c>
      <c r="AQ102" s="32">
        <f t="shared" si="106"/>
        <v>0</v>
      </c>
      <c r="AR102" s="33">
        <f t="shared" si="106"/>
        <v>1718</v>
      </c>
      <c r="AS102" s="33">
        <f t="shared" si="106"/>
        <v>1718</v>
      </c>
      <c r="AT102" s="32">
        <f t="shared" si="106"/>
        <v>0</v>
      </c>
      <c r="AU102" s="32">
        <f t="shared" si="106"/>
        <v>0</v>
      </c>
      <c r="AV102" s="32">
        <f t="shared" si="106"/>
        <v>0</v>
      </c>
      <c r="AW102" s="32">
        <f t="shared" si="106"/>
        <v>0</v>
      </c>
      <c r="AX102" s="33">
        <f t="shared" si="106"/>
        <v>1718</v>
      </c>
      <c r="AY102" s="33">
        <f t="shared" si="106"/>
        <v>1718</v>
      </c>
      <c r="AZ102" s="32">
        <f t="shared" si="106"/>
        <v>0</v>
      </c>
      <c r="BA102" s="32">
        <f t="shared" si="106"/>
        <v>0</v>
      </c>
      <c r="BB102" s="32">
        <f t="shared" si="106"/>
        <v>0</v>
      </c>
      <c r="BC102" s="32">
        <f t="shared" si="106"/>
        <v>0</v>
      </c>
      <c r="BD102" s="33">
        <f t="shared" si="106"/>
        <v>1718</v>
      </c>
      <c r="BE102" s="33">
        <f t="shared" si="106"/>
        <v>1718</v>
      </c>
      <c r="BF102" s="32">
        <f t="shared" si="106"/>
        <v>0</v>
      </c>
      <c r="BG102" s="33">
        <f t="shared" si="106"/>
        <v>0</v>
      </c>
      <c r="BH102" s="32">
        <f t="shared" si="106"/>
        <v>0</v>
      </c>
      <c r="BI102" s="33">
        <f t="shared" si="106"/>
        <v>0</v>
      </c>
      <c r="BJ102" s="33">
        <f t="shared" si="106"/>
        <v>1718</v>
      </c>
      <c r="BK102" s="33">
        <f t="shared" si="106"/>
        <v>1718</v>
      </c>
      <c r="BL102" s="33">
        <f t="shared" si="106"/>
        <v>0</v>
      </c>
      <c r="BM102" s="33">
        <f t="shared" si="106"/>
        <v>0</v>
      </c>
      <c r="BN102" s="33">
        <f t="shared" si="106"/>
        <v>0</v>
      </c>
      <c r="BO102" s="33">
        <f t="shared" si="106"/>
        <v>0</v>
      </c>
      <c r="BP102" s="33">
        <f t="shared" si="106"/>
        <v>1718</v>
      </c>
      <c r="BQ102" s="33">
        <f t="shared" si="106"/>
        <v>1718</v>
      </c>
      <c r="BR102" s="55">
        <f t="shared" si="106"/>
        <v>1718</v>
      </c>
      <c r="BS102" s="56">
        <f t="shared" si="106"/>
        <v>1718</v>
      </c>
      <c r="BT102" s="68">
        <f t="shared" si="75"/>
        <v>100</v>
      </c>
      <c r="BU102" s="69">
        <f t="shared" si="75"/>
        <v>100</v>
      </c>
    </row>
    <row r="103" spans="1:73" ht="37.5" customHeight="1">
      <c r="A103" s="5"/>
      <c r="B103" s="29" t="s">
        <v>17</v>
      </c>
      <c r="C103" s="31">
        <f t="shared" si="88"/>
        <v>913</v>
      </c>
      <c r="D103" s="30" t="s">
        <v>109</v>
      </c>
      <c r="E103" s="31" t="s">
        <v>11</v>
      </c>
      <c r="F103" s="34" t="s">
        <v>145</v>
      </c>
      <c r="G103" s="31" t="s">
        <v>18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3"/>
      <c r="AO103" s="33">
        <v>1718</v>
      </c>
      <c r="AP103" s="33"/>
      <c r="AQ103" s="32"/>
      <c r="AR103" s="33">
        <f>AQ103+AP103+AO103+AN103+AL103</f>
        <v>1718</v>
      </c>
      <c r="AS103" s="33">
        <f>AO103+AM103</f>
        <v>1718</v>
      </c>
      <c r="AT103" s="32"/>
      <c r="AU103" s="32"/>
      <c r="AV103" s="32"/>
      <c r="AW103" s="32"/>
      <c r="AX103" s="33">
        <f>AW103+AV103+AU103+AT103+AR103</f>
        <v>1718</v>
      </c>
      <c r="AY103" s="33">
        <f>AU103+AS103</f>
        <v>1718</v>
      </c>
      <c r="AZ103" s="32"/>
      <c r="BA103" s="32"/>
      <c r="BB103" s="32"/>
      <c r="BC103" s="32"/>
      <c r="BD103" s="33">
        <f>BC103+BB103+BA103+AZ103+AX103</f>
        <v>1718</v>
      </c>
      <c r="BE103" s="33">
        <f>BA103+AY103</f>
        <v>1718</v>
      </c>
      <c r="BF103" s="32"/>
      <c r="BG103" s="33"/>
      <c r="BH103" s="32"/>
      <c r="BI103" s="33"/>
      <c r="BJ103" s="33">
        <f>BI103+BH103+BG103+BF103+BD103</f>
        <v>1718</v>
      </c>
      <c r="BK103" s="33">
        <f>BG103+BE103</f>
        <v>1718</v>
      </c>
      <c r="BL103" s="33"/>
      <c r="BM103" s="33"/>
      <c r="BN103" s="33"/>
      <c r="BO103" s="33"/>
      <c r="BP103" s="33">
        <f>BO103+BN103+BM103+BL103+BJ103</f>
        <v>1718</v>
      </c>
      <c r="BQ103" s="33">
        <f>BM103+BK103</f>
        <v>1718</v>
      </c>
      <c r="BR103" s="57">
        <v>1718</v>
      </c>
      <c r="BS103" s="58">
        <f>BR103</f>
        <v>1718</v>
      </c>
      <c r="BT103" s="68">
        <f t="shared" si="75"/>
        <v>100</v>
      </c>
      <c r="BU103" s="69">
        <f t="shared" si="75"/>
        <v>100</v>
      </c>
    </row>
    <row r="104" spans="1:73" ht="84.75">
      <c r="A104" s="5"/>
      <c r="B104" s="37" t="s">
        <v>97</v>
      </c>
      <c r="C104" s="31">
        <f>C101</f>
        <v>913</v>
      </c>
      <c r="D104" s="30" t="s">
        <v>109</v>
      </c>
      <c r="E104" s="31" t="s">
        <v>11</v>
      </c>
      <c r="F104" s="34" t="s">
        <v>90</v>
      </c>
      <c r="G104" s="31"/>
      <c r="H104" s="32"/>
      <c r="I104" s="32"/>
      <c r="J104" s="32">
        <f aca="true" t="shared" si="107" ref="J104:BS104">J105</f>
        <v>0</v>
      </c>
      <c r="K104" s="32">
        <f t="shared" si="107"/>
        <v>2158792</v>
      </c>
      <c r="L104" s="32">
        <f t="shared" si="107"/>
        <v>0</v>
      </c>
      <c r="M104" s="32">
        <f t="shared" si="107"/>
        <v>0</v>
      </c>
      <c r="N104" s="32">
        <f t="shared" si="107"/>
        <v>2158792</v>
      </c>
      <c r="O104" s="32">
        <f t="shared" si="107"/>
        <v>2158792</v>
      </c>
      <c r="P104" s="32">
        <f t="shared" si="107"/>
        <v>0</v>
      </c>
      <c r="Q104" s="32">
        <f t="shared" si="107"/>
        <v>0</v>
      </c>
      <c r="R104" s="32">
        <f t="shared" si="107"/>
        <v>0</v>
      </c>
      <c r="S104" s="32">
        <f t="shared" si="107"/>
        <v>0</v>
      </c>
      <c r="T104" s="32">
        <f t="shared" si="107"/>
        <v>2158792</v>
      </c>
      <c r="U104" s="32">
        <f t="shared" si="107"/>
        <v>2158792</v>
      </c>
      <c r="V104" s="32">
        <f t="shared" si="107"/>
        <v>0</v>
      </c>
      <c r="W104" s="32">
        <f t="shared" si="107"/>
        <v>0</v>
      </c>
      <c r="X104" s="32">
        <f t="shared" si="107"/>
        <v>0</v>
      </c>
      <c r="Y104" s="32">
        <f t="shared" si="107"/>
        <v>0</v>
      </c>
      <c r="Z104" s="32">
        <f t="shared" si="107"/>
        <v>2158792</v>
      </c>
      <c r="AA104" s="32">
        <f t="shared" si="107"/>
        <v>2158792</v>
      </c>
      <c r="AB104" s="32">
        <f t="shared" si="107"/>
        <v>0</v>
      </c>
      <c r="AC104" s="32">
        <f t="shared" si="107"/>
        <v>0</v>
      </c>
      <c r="AD104" s="32">
        <f t="shared" si="107"/>
        <v>0</v>
      </c>
      <c r="AE104" s="32">
        <f t="shared" si="107"/>
        <v>0</v>
      </c>
      <c r="AF104" s="32">
        <f t="shared" si="107"/>
        <v>2158792</v>
      </c>
      <c r="AG104" s="32">
        <f t="shared" si="107"/>
        <v>2158792</v>
      </c>
      <c r="AH104" s="32">
        <f t="shared" si="107"/>
        <v>0</v>
      </c>
      <c r="AI104" s="32">
        <f t="shared" si="107"/>
        <v>0</v>
      </c>
      <c r="AJ104" s="32">
        <f t="shared" si="107"/>
        <v>0</v>
      </c>
      <c r="AK104" s="32">
        <f t="shared" si="107"/>
        <v>0</v>
      </c>
      <c r="AL104" s="32">
        <f t="shared" si="107"/>
        <v>2158792</v>
      </c>
      <c r="AM104" s="32">
        <f t="shared" si="107"/>
        <v>2158792</v>
      </c>
      <c r="AN104" s="33">
        <f t="shared" si="107"/>
        <v>0</v>
      </c>
      <c r="AO104" s="33">
        <f t="shared" si="107"/>
        <v>0</v>
      </c>
      <c r="AP104" s="33">
        <f t="shared" si="107"/>
        <v>0</v>
      </c>
      <c r="AQ104" s="32">
        <f t="shared" si="107"/>
        <v>0</v>
      </c>
      <c r="AR104" s="33">
        <f t="shared" si="107"/>
        <v>2158792</v>
      </c>
      <c r="AS104" s="33">
        <f t="shared" si="107"/>
        <v>2158792</v>
      </c>
      <c r="AT104" s="32">
        <f t="shared" si="107"/>
        <v>0</v>
      </c>
      <c r="AU104" s="32">
        <f t="shared" si="107"/>
        <v>0</v>
      </c>
      <c r="AV104" s="32">
        <f t="shared" si="107"/>
        <v>0</v>
      </c>
      <c r="AW104" s="32">
        <f t="shared" si="107"/>
        <v>0</v>
      </c>
      <c r="AX104" s="33">
        <f t="shared" si="107"/>
        <v>2158792</v>
      </c>
      <c r="AY104" s="33">
        <f t="shared" si="107"/>
        <v>2158792</v>
      </c>
      <c r="AZ104" s="32">
        <f t="shared" si="107"/>
        <v>0</v>
      </c>
      <c r="BA104" s="32">
        <f t="shared" si="107"/>
        <v>-13397</v>
      </c>
      <c r="BB104" s="32">
        <f t="shared" si="107"/>
        <v>0</v>
      </c>
      <c r="BC104" s="32">
        <f t="shared" si="107"/>
        <v>0</v>
      </c>
      <c r="BD104" s="33">
        <f t="shared" si="107"/>
        <v>2145395</v>
      </c>
      <c r="BE104" s="33">
        <f t="shared" si="107"/>
        <v>2145395</v>
      </c>
      <c r="BF104" s="32">
        <f t="shared" si="107"/>
        <v>0</v>
      </c>
      <c r="BG104" s="33">
        <f t="shared" si="107"/>
        <v>0</v>
      </c>
      <c r="BH104" s="32">
        <f t="shared" si="107"/>
        <v>0</v>
      </c>
      <c r="BI104" s="33">
        <f t="shared" si="107"/>
        <v>0</v>
      </c>
      <c r="BJ104" s="33">
        <f t="shared" si="107"/>
        <v>2145395</v>
      </c>
      <c r="BK104" s="33">
        <f t="shared" si="107"/>
        <v>2145395</v>
      </c>
      <c r="BL104" s="33">
        <f t="shared" si="107"/>
        <v>0</v>
      </c>
      <c r="BM104" s="33">
        <f t="shared" si="107"/>
        <v>-6500</v>
      </c>
      <c r="BN104" s="33">
        <f t="shared" si="107"/>
        <v>0</v>
      </c>
      <c r="BO104" s="33">
        <f t="shared" si="107"/>
        <v>0</v>
      </c>
      <c r="BP104" s="33">
        <f t="shared" si="107"/>
        <v>2138895</v>
      </c>
      <c r="BQ104" s="33">
        <f t="shared" si="107"/>
        <v>2138895</v>
      </c>
      <c r="BR104" s="55">
        <f t="shared" si="107"/>
        <v>2138895</v>
      </c>
      <c r="BS104" s="56">
        <f t="shared" si="107"/>
        <v>2138895</v>
      </c>
      <c r="BT104" s="68">
        <f t="shared" si="75"/>
        <v>100</v>
      </c>
      <c r="BU104" s="69">
        <f t="shared" si="75"/>
        <v>100</v>
      </c>
    </row>
    <row r="105" spans="1:73" ht="33">
      <c r="A105" s="5"/>
      <c r="B105" s="37" t="s">
        <v>17</v>
      </c>
      <c r="C105" s="31">
        <f t="shared" si="88"/>
        <v>913</v>
      </c>
      <c r="D105" s="30" t="s">
        <v>109</v>
      </c>
      <c r="E105" s="31" t="s">
        <v>11</v>
      </c>
      <c r="F105" s="34" t="s">
        <v>90</v>
      </c>
      <c r="G105" s="31" t="s">
        <v>18</v>
      </c>
      <c r="H105" s="32"/>
      <c r="I105" s="32"/>
      <c r="J105" s="32"/>
      <c r="K105" s="32">
        <v>2158792</v>
      </c>
      <c r="L105" s="32"/>
      <c r="M105" s="32"/>
      <c r="N105" s="32">
        <f>M105+L105+K105+J105+H105</f>
        <v>2158792</v>
      </c>
      <c r="O105" s="32">
        <f>K105+I105</f>
        <v>2158792</v>
      </c>
      <c r="P105" s="32"/>
      <c r="Q105" s="32"/>
      <c r="R105" s="32"/>
      <c r="S105" s="32"/>
      <c r="T105" s="32">
        <f>S105+R105+Q105+P105+N105</f>
        <v>2158792</v>
      </c>
      <c r="U105" s="32">
        <f>Q105+O105</f>
        <v>2158792</v>
      </c>
      <c r="V105" s="32"/>
      <c r="W105" s="32"/>
      <c r="X105" s="32"/>
      <c r="Y105" s="32"/>
      <c r="Z105" s="32">
        <f>Y105+X105+W105+V105+T105</f>
        <v>2158792</v>
      </c>
      <c r="AA105" s="32">
        <f>W105+U105</f>
        <v>2158792</v>
      </c>
      <c r="AB105" s="32"/>
      <c r="AC105" s="32"/>
      <c r="AD105" s="32"/>
      <c r="AE105" s="32"/>
      <c r="AF105" s="32">
        <f>AE105+AD105+AC105+AB105+Z105</f>
        <v>2158792</v>
      </c>
      <c r="AG105" s="32">
        <f>AC105+AA105</f>
        <v>2158792</v>
      </c>
      <c r="AH105" s="32"/>
      <c r="AI105" s="32"/>
      <c r="AJ105" s="32"/>
      <c r="AK105" s="32"/>
      <c r="AL105" s="32">
        <f>AK105+AJ105+AI105+AH105+AF105</f>
        <v>2158792</v>
      </c>
      <c r="AM105" s="32">
        <f>AI105+AG105</f>
        <v>2158792</v>
      </c>
      <c r="AN105" s="33"/>
      <c r="AO105" s="33"/>
      <c r="AP105" s="33"/>
      <c r="AQ105" s="32"/>
      <c r="AR105" s="33">
        <f>AQ105+AP105+AO105+AN105+AL105</f>
        <v>2158792</v>
      </c>
      <c r="AS105" s="33">
        <f>AO105+AM105</f>
        <v>2158792</v>
      </c>
      <c r="AT105" s="32"/>
      <c r="AU105" s="32"/>
      <c r="AV105" s="32"/>
      <c r="AW105" s="32"/>
      <c r="AX105" s="33">
        <f>AW105+AV105+AU105+AT105+AR105</f>
        <v>2158792</v>
      </c>
      <c r="AY105" s="33">
        <f>AU105+AS105</f>
        <v>2158792</v>
      </c>
      <c r="AZ105" s="32"/>
      <c r="BA105" s="32">
        <v>-13397</v>
      </c>
      <c r="BB105" s="32"/>
      <c r="BC105" s="32"/>
      <c r="BD105" s="33">
        <f>BC105+BB105+BA105+AZ105+AX105</f>
        <v>2145395</v>
      </c>
      <c r="BE105" s="33">
        <f>BA105+AY105</f>
        <v>2145395</v>
      </c>
      <c r="BF105" s="32"/>
      <c r="BG105" s="33"/>
      <c r="BH105" s="32"/>
      <c r="BI105" s="33"/>
      <c r="BJ105" s="33">
        <f>BI105+BH105+BG105+BF105+BD105</f>
        <v>2145395</v>
      </c>
      <c r="BK105" s="33">
        <f>BG105+BE105</f>
        <v>2145395</v>
      </c>
      <c r="BL105" s="33"/>
      <c r="BM105" s="33">
        <v>-6500</v>
      </c>
      <c r="BN105" s="33"/>
      <c r="BO105" s="33"/>
      <c r="BP105" s="33">
        <f>BO105+BN105+BM105+BL105+BJ105</f>
        <v>2138895</v>
      </c>
      <c r="BQ105" s="33">
        <f>BM105+BK105</f>
        <v>2138895</v>
      </c>
      <c r="BR105" s="57">
        <v>2138895</v>
      </c>
      <c r="BS105" s="58">
        <f>BR105</f>
        <v>2138895</v>
      </c>
      <c r="BT105" s="68">
        <f t="shared" si="75"/>
        <v>100</v>
      </c>
      <c r="BU105" s="69">
        <f t="shared" si="75"/>
        <v>100</v>
      </c>
    </row>
    <row r="106" spans="1:73" ht="119.25" customHeight="1">
      <c r="A106" s="5"/>
      <c r="B106" s="43" t="s">
        <v>129</v>
      </c>
      <c r="C106" s="31">
        <f t="shared" si="88"/>
        <v>913</v>
      </c>
      <c r="D106" s="30" t="s">
        <v>109</v>
      </c>
      <c r="E106" s="31" t="s">
        <v>11</v>
      </c>
      <c r="F106" s="34" t="s">
        <v>126</v>
      </c>
      <c r="G106" s="3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>
        <f aca="true" t="shared" si="108" ref="V106:BS106">V107</f>
        <v>0</v>
      </c>
      <c r="W106" s="32">
        <f t="shared" si="108"/>
        <v>6640</v>
      </c>
      <c r="X106" s="32">
        <f t="shared" si="108"/>
        <v>0</v>
      </c>
      <c r="Y106" s="32">
        <f t="shared" si="108"/>
        <v>0</v>
      </c>
      <c r="Z106" s="32">
        <f t="shared" si="108"/>
        <v>6640</v>
      </c>
      <c r="AA106" s="32">
        <f t="shared" si="108"/>
        <v>6640</v>
      </c>
      <c r="AB106" s="32">
        <f t="shared" si="108"/>
        <v>0</v>
      </c>
      <c r="AC106" s="32">
        <f t="shared" si="108"/>
        <v>0</v>
      </c>
      <c r="AD106" s="32">
        <f t="shared" si="108"/>
        <v>0</v>
      </c>
      <c r="AE106" s="32">
        <f t="shared" si="108"/>
        <v>0</v>
      </c>
      <c r="AF106" s="32">
        <f t="shared" si="108"/>
        <v>6640</v>
      </c>
      <c r="AG106" s="32">
        <f t="shared" si="108"/>
        <v>6640</v>
      </c>
      <c r="AH106" s="32">
        <f t="shared" si="108"/>
        <v>0</v>
      </c>
      <c r="AI106" s="32">
        <f t="shared" si="108"/>
        <v>0</v>
      </c>
      <c r="AJ106" s="32">
        <f t="shared" si="108"/>
        <v>0</v>
      </c>
      <c r="AK106" s="32">
        <f t="shared" si="108"/>
        <v>0</v>
      </c>
      <c r="AL106" s="32">
        <f t="shared" si="108"/>
        <v>6640</v>
      </c>
      <c r="AM106" s="32">
        <f t="shared" si="108"/>
        <v>6640</v>
      </c>
      <c r="AN106" s="33">
        <f t="shared" si="108"/>
        <v>0</v>
      </c>
      <c r="AO106" s="33">
        <f t="shared" si="108"/>
        <v>0</v>
      </c>
      <c r="AP106" s="33">
        <f t="shared" si="108"/>
        <v>0</v>
      </c>
      <c r="AQ106" s="32">
        <f t="shared" si="108"/>
        <v>0</v>
      </c>
      <c r="AR106" s="33">
        <f t="shared" si="108"/>
        <v>6640</v>
      </c>
      <c r="AS106" s="33">
        <f t="shared" si="108"/>
        <v>6640</v>
      </c>
      <c r="AT106" s="32">
        <f t="shared" si="108"/>
        <v>0</v>
      </c>
      <c r="AU106" s="32">
        <f t="shared" si="108"/>
        <v>0</v>
      </c>
      <c r="AV106" s="32">
        <f t="shared" si="108"/>
        <v>0</v>
      </c>
      <c r="AW106" s="32">
        <f t="shared" si="108"/>
        <v>0</v>
      </c>
      <c r="AX106" s="33">
        <f t="shared" si="108"/>
        <v>6640</v>
      </c>
      <c r="AY106" s="33">
        <f t="shared" si="108"/>
        <v>6640</v>
      </c>
      <c r="AZ106" s="32">
        <f t="shared" si="108"/>
        <v>0</v>
      </c>
      <c r="BA106" s="32">
        <f t="shared" si="108"/>
        <v>0</v>
      </c>
      <c r="BB106" s="32">
        <f t="shared" si="108"/>
        <v>0</v>
      </c>
      <c r="BC106" s="32">
        <f t="shared" si="108"/>
        <v>0</v>
      </c>
      <c r="BD106" s="33">
        <f t="shared" si="108"/>
        <v>6640</v>
      </c>
      <c r="BE106" s="33">
        <f t="shared" si="108"/>
        <v>6640</v>
      </c>
      <c r="BF106" s="32">
        <f t="shared" si="108"/>
        <v>0</v>
      </c>
      <c r="BG106" s="33">
        <f t="shared" si="108"/>
        <v>0</v>
      </c>
      <c r="BH106" s="32">
        <f t="shared" si="108"/>
        <v>0</v>
      </c>
      <c r="BI106" s="33">
        <f t="shared" si="108"/>
        <v>0</v>
      </c>
      <c r="BJ106" s="33">
        <f t="shared" si="108"/>
        <v>6640</v>
      </c>
      <c r="BK106" s="33">
        <f t="shared" si="108"/>
        <v>6640</v>
      </c>
      <c r="BL106" s="33">
        <f t="shared" si="108"/>
        <v>0</v>
      </c>
      <c r="BM106" s="33">
        <f t="shared" si="108"/>
        <v>0</v>
      </c>
      <c r="BN106" s="33">
        <f t="shared" si="108"/>
        <v>0</v>
      </c>
      <c r="BO106" s="33">
        <f t="shared" si="108"/>
        <v>0</v>
      </c>
      <c r="BP106" s="33">
        <f t="shared" si="108"/>
        <v>6640</v>
      </c>
      <c r="BQ106" s="33">
        <f t="shared" si="108"/>
        <v>6640</v>
      </c>
      <c r="BR106" s="55">
        <f t="shared" si="108"/>
        <v>6593</v>
      </c>
      <c r="BS106" s="56">
        <f t="shared" si="108"/>
        <v>6593</v>
      </c>
      <c r="BT106" s="68">
        <f t="shared" si="75"/>
        <v>99.2921686746988</v>
      </c>
      <c r="BU106" s="69">
        <f t="shared" si="75"/>
        <v>99.2921686746988</v>
      </c>
    </row>
    <row r="107" spans="1:73" ht="40.5" customHeight="1">
      <c r="A107" s="5"/>
      <c r="B107" s="37" t="s">
        <v>17</v>
      </c>
      <c r="C107" s="31">
        <f t="shared" si="88"/>
        <v>913</v>
      </c>
      <c r="D107" s="30" t="s">
        <v>109</v>
      </c>
      <c r="E107" s="31" t="s">
        <v>11</v>
      </c>
      <c r="F107" s="34" t="s">
        <v>126</v>
      </c>
      <c r="G107" s="31" t="s">
        <v>18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>
        <v>6640</v>
      </c>
      <c r="X107" s="32"/>
      <c r="Y107" s="32"/>
      <c r="Z107" s="32">
        <f>Y107+X107+W107+V107+T107</f>
        <v>6640</v>
      </c>
      <c r="AA107" s="32">
        <f>W107+U107</f>
        <v>6640</v>
      </c>
      <c r="AB107" s="32"/>
      <c r="AC107" s="32"/>
      <c r="AD107" s="32"/>
      <c r="AE107" s="32"/>
      <c r="AF107" s="32">
        <f>AE107+AD107+AC107+AB107+Z107</f>
        <v>6640</v>
      </c>
      <c r="AG107" s="32">
        <f>AC107+AA107</f>
        <v>6640</v>
      </c>
      <c r="AH107" s="32"/>
      <c r="AI107" s="32"/>
      <c r="AJ107" s="32"/>
      <c r="AK107" s="32"/>
      <c r="AL107" s="32">
        <f>AK107+AJ107+AI107+AH107+AF107</f>
        <v>6640</v>
      </c>
      <c r="AM107" s="32">
        <f>AI107+AG107</f>
        <v>6640</v>
      </c>
      <c r="AN107" s="33"/>
      <c r="AO107" s="33"/>
      <c r="AP107" s="33"/>
      <c r="AQ107" s="32"/>
      <c r="AR107" s="33">
        <f>AQ107+AP107+AO107+AN107+AL107</f>
        <v>6640</v>
      </c>
      <c r="AS107" s="33">
        <f>AO107+AM107</f>
        <v>6640</v>
      </c>
      <c r="AT107" s="32"/>
      <c r="AU107" s="32"/>
      <c r="AV107" s="32"/>
      <c r="AW107" s="32"/>
      <c r="AX107" s="33">
        <f>AW107+AV107+AU107+AT107+AR107</f>
        <v>6640</v>
      </c>
      <c r="AY107" s="33">
        <f>AU107+AS107</f>
        <v>6640</v>
      </c>
      <c r="AZ107" s="32"/>
      <c r="BA107" s="32"/>
      <c r="BB107" s="32"/>
      <c r="BC107" s="32"/>
      <c r="BD107" s="33">
        <f>BC107+BB107+BA107+AZ107+AX107</f>
        <v>6640</v>
      </c>
      <c r="BE107" s="33">
        <f>BA107+AY107</f>
        <v>6640</v>
      </c>
      <c r="BF107" s="32"/>
      <c r="BG107" s="33"/>
      <c r="BH107" s="32"/>
      <c r="BI107" s="33"/>
      <c r="BJ107" s="33">
        <f>BI107+BH107+BG107+BF107+BD107</f>
        <v>6640</v>
      </c>
      <c r="BK107" s="33">
        <f>BG107+BE107</f>
        <v>6640</v>
      </c>
      <c r="BL107" s="33"/>
      <c r="BM107" s="33"/>
      <c r="BN107" s="33"/>
      <c r="BO107" s="33"/>
      <c r="BP107" s="33">
        <f>BO107+BN107+BM107+BL107+BJ107</f>
        <v>6640</v>
      </c>
      <c r="BQ107" s="33">
        <f>BM107+BK107</f>
        <v>6640</v>
      </c>
      <c r="BR107" s="57">
        <v>6593</v>
      </c>
      <c r="BS107" s="58">
        <f>BR107</f>
        <v>6593</v>
      </c>
      <c r="BT107" s="68">
        <f t="shared" si="75"/>
        <v>99.2921686746988</v>
      </c>
      <c r="BU107" s="69">
        <f t="shared" si="75"/>
        <v>99.2921686746988</v>
      </c>
    </row>
    <row r="108" spans="1:73" ht="138" customHeight="1">
      <c r="A108" s="5"/>
      <c r="B108" s="29" t="s">
        <v>164</v>
      </c>
      <c r="C108" s="31">
        <f>C107</f>
        <v>913</v>
      </c>
      <c r="D108" s="30" t="s">
        <v>109</v>
      </c>
      <c r="E108" s="31" t="s">
        <v>11</v>
      </c>
      <c r="F108" s="34" t="s">
        <v>159</v>
      </c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3"/>
      <c r="AO108" s="33"/>
      <c r="AP108" s="33"/>
      <c r="AQ108" s="32"/>
      <c r="AR108" s="33"/>
      <c r="AS108" s="33"/>
      <c r="AT108" s="32"/>
      <c r="AU108" s="32"/>
      <c r="AV108" s="32"/>
      <c r="AW108" s="32"/>
      <c r="AX108" s="33"/>
      <c r="AY108" s="33"/>
      <c r="AZ108" s="32"/>
      <c r="BA108" s="32"/>
      <c r="BB108" s="32"/>
      <c r="BC108" s="32"/>
      <c r="BD108" s="33"/>
      <c r="BE108" s="33"/>
      <c r="BF108" s="32"/>
      <c r="BG108" s="33"/>
      <c r="BH108" s="32"/>
      <c r="BI108" s="33"/>
      <c r="BJ108" s="33"/>
      <c r="BK108" s="33"/>
      <c r="BL108" s="33">
        <f aca="true" t="shared" si="109" ref="BL108:BS108">BL109</f>
        <v>0</v>
      </c>
      <c r="BM108" s="33">
        <f t="shared" si="109"/>
        <v>9103</v>
      </c>
      <c r="BN108" s="33">
        <f t="shared" si="109"/>
        <v>0</v>
      </c>
      <c r="BO108" s="33">
        <f t="shared" si="109"/>
        <v>0</v>
      </c>
      <c r="BP108" s="33">
        <f t="shared" si="109"/>
        <v>9103</v>
      </c>
      <c r="BQ108" s="33">
        <f t="shared" si="109"/>
        <v>9103</v>
      </c>
      <c r="BR108" s="55">
        <f t="shared" si="109"/>
        <v>7815</v>
      </c>
      <c r="BS108" s="56">
        <f t="shared" si="109"/>
        <v>7815</v>
      </c>
      <c r="BT108" s="68">
        <f t="shared" si="75"/>
        <v>85.85081841151269</v>
      </c>
      <c r="BU108" s="69">
        <f t="shared" si="75"/>
        <v>85.85081841151269</v>
      </c>
    </row>
    <row r="109" spans="1:73" ht="40.5" customHeight="1">
      <c r="A109" s="5"/>
      <c r="B109" s="37" t="s">
        <v>17</v>
      </c>
      <c r="C109" s="31">
        <f>C108</f>
        <v>913</v>
      </c>
      <c r="D109" s="30" t="s">
        <v>109</v>
      </c>
      <c r="E109" s="31" t="s">
        <v>11</v>
      </c>
      <c r="F109" s="34" t="s">
        <v>159</v>
      </c>
      <c r="G109" s="31" t="s">
        <v>18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3"/>
      <c r="AO109" s="33"/>
      <c r="AP109" s="33"/>
      <c r="AQ109" s="32"/>
      <c r="AR109" s="33"/>
      <c r="AS109" s="33"/>
      <c r="AT109" s="32"/>
      <c r="AU109" s="32"/>
      <c r="AV109" s="32"/>
      <c r="AW109" s="32"/>
      <c r="AX109" s="33"/>
      <c r="AY109" s="33"/>
      <c r="AZ109" s="32"/>
      <c r="BA109" s="32"/>
      <c r="BB109" s="32"/>
      <c r="BC109" s="32"/>
      <c r="BD109" s="33"/>
      <c r="BE109" s="33"/>
      <c r="BF109" s="32"/>
      <c r="BG109" s="33"/>
      <c r="BH109" s="32"/>
      <c r="BI109" s="33"/>
      <c r="BJ109" s="33"/>
      <c r="BK109" s="33"/>
      <c r="BL109" s="33"/>
      <c r="BM109" s="33">
        <v>9103</v>
      </c>
      <c r="BN109" s="33"/>
      <c r="BO109" s="33"/>
      <c r="BP109" s="33">
        <f>BO109+BN109+BM109+BL109+BJ109</f>
        <v>9103</v>
      </c>
      <c r="BQ109" s="33">
        <f>BM109+BK109</f>
        <v>9103</v>
      </c>
      <c r="BR109" s="57">
        <v>7815</v>
      </c>
      <c r="BS109" s="58">
        <f>BR109</f>
        <v>7815</v>
      </c>
      <c r="BT109" s="68">
        <f t="shared" si="75"/>
        <v>85.85081841151269</v>
      </c>
      <c r="BU109" s="69">
        <f t="shared" si="75"/>
        <v>85.85081841151269</v>
      </c>
    </row>
    <row r="110" spans="1:73" ht="52.5" customHeight="1">
      <c r="A110" s="5"/>
      <c r="B110" s="29" t="s">
        <v>160</v>
      </c>
      <c r="C110" s="31">
        <f>C109</f>
        <v>913</v>
      </c>
      <c r="D110" s="30" t="s">
        <v>109</v>
      </c>
      <c r="E110" s="31" t="s">
        <v>11</v>
      </c>
      <c r="F110" s="34" t="s">
        <v>163</v>
      </c>
      <c r="G110" s="3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3"/>
      <c r="AO110" s="33"/>
      <c r="AP110" s="33"/>
      <c r="AQ110" s="32"/>
      <c r="AR110" s="33"/>
      <c r="AS110" s="33"/>
      <c r="AT110" s="32"/>
      <c r="AU110" s="32"/>
      <c r="AV110" s="32"/>
      <c r="AW110" s="32"/>
      <c r="AX110" s="33"/>
      <c r="AY110" s="33"/>
      <c r="AZ110" s="32"/>
      <c r="BA110" s="32"/>
      <c r="BB110" s="32"/>
      <c r="BC110" s="32"/>
      <c r="BD110" s="33"/>
      <c r="BE110" s="33"/>
      <c r="BF110" s="32"/>
      <c r="BG110" s="33"/>
      <c r="BH110" s="32"/>
      <c r="BI110" s="33"/>
      <c r="BJ110" s="33"/>
      <c r="BK110" s="33"/>
      <c r="BL110" s="33">
        <f aca="true" t="shared" si="110" ref="BL110:BS111">BL111</f>
        <v>0</v>
      </c>
      <c r="BM110" s="33">
        <f t="shared" si="110"/>
        <v>119</v>
      </c>
      <c r="BN110" s="33">
        <f t="shared" si="110"/>
        <v>0</v>
      </c>
      <c r="BO110" s="33">
        <f t="shared" si="110"/>
        <v>0</v>
      </c>
      <c r="BP110" s="33">
        <f t="shared" si="110"/>
        <v>119</v>
      </c>
      <c r="BQ110" s="33">
        <f t="shared" si="110"/>
        <v>119</v>
      </c>
      <c r="BR110" s="55">
        <f t="shared" si="110"/>
        <v>119</v>
      </c>
      <c r="BS110" s="56">
        <f t="shared" si="110"/>
        <v>119</v>
      </c>
      <c r="BT110" s="68">
        <f t="shared" si="75"/>
        <v>100</v>
      </c>
      <c r="BU110" s="69">
        <f t="shared" si="75"/>
        <v>100</v>
      </c>
    </row>
    <row r="111" spans="1:73" ht="87" customHeight="1">
      <c r="A111" s="5"/>
      <c r="B111" s="29" t="s">
        <v>125</v>
      </c>
      <c r="C111" s="31">
        <f>C109</f>
        <v>913</v>
      </c>
      <c r="D111" s="30" t="s">
        <v>109</v>
      </c>
      <c r="E111" s="31" t="s">
        <v>11</v>
      </c>
      <c r="F111" s="34" t="s">
        <v>161</v>
      </c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3"/>
      <c r="AO111" s="33"/>
      <c r="AP111" s="33"/>
      <c r="AQ111" s="32"/>
      <c r="AR111" s="33"/>
      <c r="AS111" s="33"/>
      <c r="AT111" s="32"/>
      <c r="AU111" s="32"/>
      <c r="AV111" s="32"/>
      <c r="AW111" s="32"/>
      <c r="AX111" s="33"/>
      <c r="AY111" s="33"/>
      <c r="AZ111" s="32"/>
      <c r="BA111" s="32"/>
      <c r="BB111" s="32"/>
      <c r="BC111" s="32"/>
      <c r="BD111" s="33"/>
      <c r="BE111" s="33"/>
      <c r="BF111" s="32"/>
      <c r="BG111" s="33"/>
      <c r="BH111" s="32"/>
      <c r="BI111" s="33"/>
      <c r="BJ111" s="33"/>
      <c r="BK111" s="33"/>
      <c r="BL111" s="33">
        <f t="shared" si="110"/>
        <v>0</v>
      </c>
      <c r="BM111" s="33">
        <f t="shared" si="110"/>
        <v>119</v>
      </c>
      <c r="BN111" s="33">
        <f t="shared" si="110"/>
        <v>0</v>
      </c>
      <c r="BO111" s="33">
        <f t="shared" si="110"/>
        <v>0</v>
      </c>
      <c r="BP111" s="33">
        <f t="shared" si="110"/>
        <v>119</v>
      </c>
      <c r="BQ111" s="33">
        <f t="shared" si="110"/>
        <v>119</v>
      </c>
      <c r="BR111" s="55">
        <f t="shared" si="110"/>
        <v>119</v>
      </c>
      <c r="BS111" s="56">
        <f t="shared" si="110"/>
        <v>119</v>
      </c>
      <c r="BT111" s="68">
        <f t="shared" si="75"/>
        <v>100</v>
      </c>
      <c r="BU111" s="69">
        <f t="shared" si="75"/>
        <v>100</v>
      </c>
    </row>
    <row r="112" spans="1:73" ht="40.5" customHeight="1">
      <c r="A112" s="5"/>
      <c r="B112" s="37" t="s">
        <v>17</v>
      </c>
      <c r="C112" s="31">
        <f>C111</f>
        <v>913</v>
      </c>
      <c r="D112" s="30" t="s">
        <v>109</v>
      </c>
      <c r="E112" s="31" t="s">
        <v>11</v>
      </c>
      <c r="F112" s="34" t="s">
        <v>161</v>
      </c>
      <c r="G112" s="31" t="s">
        <v>18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3"/>
      <c r="AO112" s="33"/>
      <c r="AP112" s="33"/>
      <c r="AQ112" s="32"/>
      <c r="AR112" s="33"/>
      <c r="AS112" s="33"/>
      <c r="AT112" s="32"/>
      <c r="AU112" s="32"/>
      <c r="AV112" s="32"/>
      <c r="AW112" s="32"/>
      <c r="AX112" s="33"/>
      <c r="AY112" s="33"/>
      <c r="AZ112" s="32"/>
      <c r="BA112" s="32"/>
      <c r="BB112" s="32"/>
      <c r="BC112" s="32"/>
      <c r="BD112" s="33"/>
      <c r="BE112" s="33"/>
      <c r="BF112" s="32"/>
      <c r="BG112" s="33"/>
      <c r="BH112" s="32"/>
      <c r="BI112" s="33"/>
      <c r="BJ112" s="33"/>
      <c r="BK112" s="33"/>
      <c r="BL112" s="33"/>
      <c r="BM112" s="33">
        <v>119</v>
      </c>
      <c r="BN112" s="33"/>
      <c r="BO112" s="33"/>
      <c r="BP112" s="33">
        <f>BO112+BN112+BM112+BL112+BJ112</f>
        <v>119</v>
      </c>
      <c r="BQ112" s="33">
        <f>BM112+BK112</f>
        <v>119</v>
      </c>
      <c r="BR112" s="57">
        <v>119</v>
      </c>
      <c r="BS112" s="58">
        <f>BR112</f>
        <v>119</v>
      </c>
      <c r="BT112" s="68">
        <f t="shared" si="75"/>
        <v>100</v>
      </c>
      <c r="BU112" s="69">
        <f t="shared" si="75"/>
        <v>100</v>
      </c>
    </row>
    <row r="113" spans="1:73" ht="45" customHeight="1">
      <c r="A113" s="5"/>
      <c r="B113" s="37" t="s">
        <v>134</v>
      </c>
      <c r="C113" s="31">
        <f>C107</f>
        <v>913</v>
      </c>
      <c r="D113" s="30" t="s">
        <v>109</v>
      </c>
      <c r="E113" s="31" t="s">
        <v>11</v>
      </c>
      <c r="F113" s="34" t="s">
        <v>132</v>
      </c>
      <c r="G113" s="31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>
        <f aca="true" t="shared" si="111" ref="AB113:BS114">AB114</f>
        <v>0</v>
      </c>
      <c r="AC113" s="32">
        <f t="shared" si="111"/>
        <v>35665</v>
      </c>
      <c r="AD113" s="32">
        <f t="shared" si="111"/>
        <v>0</v>
      </c>
      <c r="AE113" s="32">
        <f t="shared" si="111"/>
        <v>0</v>
      </c>
      <c r="AF113" s="32">
        <f t="shared" si="111"/>
        <v>35665</v>
      </c>
      <c r="AG113" s="32">
        <f t="shared" si="111"/>
        <v>35665</v>
      </c>
      <c r="AH113" s="32">
        <f t="shared" si="111"/>
        <v>0</v>
      </c>
      <c r="AI113" s="32">
        <f t="shared" si="111"/>
        <v>0</v>
      </c>
      <c r="AJ113" s="32">
        <f t="shared" si="111"/>
        <v>0</v>
      </c>
      <c r="AK113" s="32">
        <f t="shared" si="111"/>
        <v>0</v>
      </c>
      <c r="AL113" s="32">
        <f t="shared" si="111"/>
        <v>35665</v>
      </c>
      <c r="AM113" s="32">
        <f t="shared" si="111"/>
        <v>35665</v>
      </c>
      <c r="AN113" s="33">
        <f t="shared" si="111"/>
        <v>0</v>
      </c>
      <c r="AO113" s="33">
        <f t="shared" si="111"/>
        <v>0</v>
      </c>
      <c r="AP113" s="33">
        <f t="shared" si="111"/>
        <v>0</v>
      </c>
      <c r="AQ113" s="32">
        <f t="shared" si="111"/>
        <v>0</v>
      </c>
      <c r="AR113" s="33">
        <f t="shared" si="111"/>
        <v>35665</v>
      </c>
      <c r="AS113" s="33">
        <f t="shared" si="111"/>
        <v>35665</v>
      </c>
      <c r="AT113" s="32">
        <f t="shared" si="111"/>
        <v>0</v>
      </c>
      <c r="AU113" s="32">
        <f t="shared" si="111"/>
        <v>0</v>
      </c>
      <c r="AV113" s="32">
        <f t="shared" si="111"/>
        <v>0</v>
      </c>
      <c r="AW113" s="32">
        <f t="shared" si="111"/>
        <v>0</v>
      </c>
      <c r="AX113" s="33">
        <f t="shared" si="111"/>
        <v>35665</v>
      </c>
      <c r="AY113" s="33">
        <f t="shared" si="111"/>
        <v>35665</v>
      </c>
      <c r="AZ113" s="32">
        <f t="shared" si="111"/>
        <v>0</v>
      </c>
      <c r="BA113" s="32">
        <f t="shared" si="111"/>
        <v>0</v>
      </c>
      <c r="BB113" s="32">
        <f t="shared" si="111"/>
        <v>0</v>
      </c>
      <c r="BC113" s="32">
        <f t="shared" si="111"/>
        <v>0</v>
      </c>
      <c r="BD113" s="33">
        <f t="shared" si="111"/>
        <v>35665</v>
      </c>
      <c r="BE113" s="33">
        <f t="shared" si="111"/>
        <v>35665</v>
      </c>
      <c r="BF113" s="32">
        <f t="shared" si="111"/>
        <v>0</v>
      </c>
      <c r="BG113" s="33">
        <f t="shared" si="111"/>
        <v>0</v>
      </c>
      <c r="BH113" s="32">
        <f t="shared" si="111"/>
        <v>0</v>
      </c>
      <c r="BI113" s="33">
        <f t="shared" si="111"/>
        <v>0</v>
      </c>
      <c r="BJ113" s="33">
        <f t="shared" si="111"/>
        <v>35665</v>
      </c>
      <c r="BK113" s="33">
        <f t="shared" si="111"/>
        <v>35665</v>
      </c>
      <c r="BL113" s="33">
        <f t="shared" si="111"/>
        <v>0</v>
      </c>
      <c r="BM113" s="33">
        <f t="shared" si="111"/>
        <v>3298</v>
      </c>
      <c r="BN113" s="33">
        <f t="shared" si="111"/>
        <v>0</v>
      </c>
      <c r="BO113" s="33">
        <f t="shared" si="111"/>
        <v>0</v>
      </c>
      <c r="BP113" s="33">
        <f t="shared" si="111"/>
        <v>38963</v>
      </c>
      <c r="BQ113" s="33">
        <f t="shared" si="111"/>
        <v>38963</v>
      </c>
      <c r="BR113" s="55">
        <f t="shared" si="111"/>
        <v>38962</v>
      </c>
      <c r="BS113" s="56">
        <f t="shared" si="111"/>
        <v>38962</v>
      </c>
      <c r="BT113" s="68">
        <f t="shared" si="75"/>
        <v>99.99743346251572</v>
      </c>
      <c r="BU113" s="69">
        <f t="shared" si="75"/>
        <v>99.99743346251572</v>
      </c>
    </row>
    <row r="114" spans="1:73" ht="209.25" customHeight="1">
      <c r="A114" s="5"/>
      <c r="B114" s="37" t="s">
        <v>136</v>
      </c>
      <c r="C114" s="31">
        <f>C113</f>
        <v>913</v>
      </c>
      <c r="D114" s="30" t="s">
        <v>109</v>
      </c>
      <c r="E114" s="31" t="s">
        <v>11</v>
      </c>
      <c r="F114" s="34" t="s">
        <v>133</v>
      </c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>
        <f t="shared" si="111"/>
        <v>0</v>
      </c>
      <c r="AC114" s="32">
        <f t="shared" si="111"/>
        <v>35665</v>
      </c>
      <c r="AD114" s="32">
        <f t="shared" si="111"/>
        <v>0</v>
      </c>
      <c r="AE114" s="32">
        <f t="shared" si="111"/>
        <v>0</v>
      </c>
      <c r="AF114" s="32">
        <f t="shared" si="111"/>
        <v>35665</v>
      </c>
      <c r="AG114" s="32">
        <f t="shared" si="111"/>
        <v>35665</v>
      </c>
      <c r="AH114" s="32">
        <f t="shared" si="111"/>
        <v>0</v>
      </c>
      <c r="AI114" s="32">
        <f t="shared" si="111"/>
        <v>0</v>
      </c>
      <c r="AJ114" s="32">
        <f t="shared" si="111"/>
        <v>0</v>
      </c>
      <c r="AK114" s="32">
        <f t="shared" si="111"/>
        <v>0</v>
      </c>
      <c r="AL114" s="32">
        <f t="shared" si="111"/>
        <v>35665</v>
      </c>
      <c r="AM114" s="32">
        <f t="shared" si="111"/>
        <v>35665</v>
      </c>
      <c r="AN114" s="33">
        <f t="shared" si="111"/>
        <v>0</v>
      </c>
      <c r="AO114" s="33">
        <f t="shared" si="111"/>
        <v>0</v>
      </c>
      <c r="AP114" s="33">
        <f t="shared" si="111"/>
        <v>0</v>
      </c>
      <c r="AQ114" s="32">
        <f t="shared" si="111"/>
        <v>0</v>
      </c>
      <c r="AR114" s="33">
        <f t="shared" si="111"/>
        <v>35665</v>
      </c>
      <c r="AS114" s="33">
        <f t="shared" si="111"/>
        <v>35665</v>
      </c>
      <c r="AT114" s="32">
        <f t="shared" si="111"/>
        <v>0</v>
      </c>
      <c r="AU114" s="32">
        <f t="shared" si="111"/>
        <v>0</v>
      </c>
      <c r="AV114" s="32">
        <f t="shared" si="111"/>
        <v>0</v>
      </c>
      <c r="AW114" s="32">
        <f t="shared" si="111"/>
        <v>0</v>
      </c>
      <c r="AX114" s="33">
        <f t="shared" si="111"/>
        <v>35665</v>
      </c>
      <c r="AY114" s="33">
        <f t="shared" si="111"/>
        <v>35665</v>
      </c>
      <c r="AZ114" s="32">
        <f t="shared" si="111"/>
        <v>0</v>
      </c>
      <c r="BA114" s="32">
        <f t="shared" si="111"/>
        <v>0</v>
      </c>
      <c r="BB114" s="32">
        <f t="shared" si="111"/>
        <v>0</v>
      </c>
      <c r="BC114" s="32">
        <f t="shared" si="111"/>
        <v>0</v>
      </c>
      <c r="BD114" s="33">
        <f t="shared" si="111"/>
        <v>35665</v>
      </c>
      <c r="BE114" s="33">
        <f t="shared" si="111"/>
        <v>35665</v>
      </c>
      <c r="BF114" s="32">
        <f t="shared" si="111"/>
        <v>0</v>
      </c>
      <c r="BG114" s="33">
        <f t="shared" si="111"/>
        <v>0</v>
      </c>
      <c r="BH114" s="32">
        <f t="shared" si="111"/>
        <v>0</v>
      </c>
      <c r="BI114" s="33">
        <f t="shared" si="111"/>
        <v>0</v>
      </c>
      <c r="BJ114" s="33">
        <f t="shared" si="111"/>
        <v>35665</v>
      </c>
      <c r="BK114" s="33">
        <f t="shared" si="111"/>
        <v>35665</v>
      </c>
      <c r="BL114" s="33">
        <f t="shared" si="111"/>
        <v>0</v>
      </c>
      <c r="BM114" s="33">
        <f t="shared" si="111"/>
        <v>3298</v>
      </c>
      <c r="BN114" s="33">
        <f t="shared" si="111"/>
        <v>0</v>
      </c>
      <c r="BO114" s="33">
        <f t="shared" si="111"/>
        <v>0</v>
      </c>
      <c r="BP114" s="33">
        <f t="shared" si="111"/>
        <v>38963</v>
      </c>
      <c r="BQ114" s="33">
        <f t="shared" si="111"/>
        <v>38963</v>
      </c>
      <c r="BR114" s="55">
        <f t="shared" si="111"/>
        <v>38962</v>
      </c>
      <c r="BS114" s="56">
        <f t="shared" si="111"/>
        <v>38962</v>
      </c>
      <c r="BT114" s="68">
        <f t="shared" si="75"/>
        <v>99.99743346251572</v>
      </c>
      <c r="BU114" s="69">
        <f t="shared" si="75"/>
        <v>99.99743346251572</v>
      </c>
    </row>
    <row r="115" spans="1:73" ht="35.25" customHeight="1">
      <c r="A115" s="5"/>
      <c r="B115" s="29" t="s">
        <v>17</v>
      </c>
      <c r="C115" s="31">
        <f t="shared" si="88"/>
        <v>913</v>
      </c>
      <c r="D115" s="30" t="s">
        <v>109</v>
      </c>
      <c r="E115" s="31" t="s">
        <v>11</v>
      </c>
      <c r="F115" s="34" t="s">
        <v>133</v>
      </c>
      <c r="G115" s="31" t="s">
        <v>18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>
        <v>35665</v>
      </c>
      <c r="AD115" s="32"/>
      <c r="AE115" s="32"/>
      <c r="AF115" s="32">
        <f>AE115+AD115+AC115+AB115+Z115</f>
        <v>35665</v>
      </c>
      <c r="AG115" s="32">
        <f>AC115+AA115</f>
        <v>35665</v>
      </c>
      <c r="AH115" s="32"/>
      <c r="AI115" s="32"/>
      <c r="AJ115" s="32"/>
      <c r="AK115" s="32"/>
      <c r="AL115" s="32">
        <f>AK115+AJ115+AI115+AH115+AF115</f>
        <v>35665</v>
      </c>
      <c r="AM115" s="32">
        <f>AI115+AG115</f>
        <v>35665</v>
      </c>
      <c r="AN115" s="33"/>
      <c r="AO115" s="33"/>
      <c r="AP115" s="33"/>
      <c r="AQ115" s="32"/>
      <c r="AR115" s="33">
        <f>AQ115+AP115+AO115+AN115+AL115</f>
        <v>35665</v>
      </c>
      <c r="AS115" s="33">
        <f>AO115+AM115</f>
        <v>35665</v>
      </c>
      <c r="AT115" s="32"/>
      <c r="AU115" s="32"/>
      <c r="AV115" s="32"/>
      <c r="AW115" s="32"/>
      <c r="AX115" s="33">
        <f>AW115+AV115+AU115+AT115+AR115</f>
        <v>35665</v>
      </c>
      <c r="AY115" s="33">
        <f>AU115+AS115</f>
        <v>35665</v>
      </c>
      <c r="AZ115" s="32"/>
      <c r="BA115" s="32"/>
      <c r="BB115" s="32"/>
      <c r="BC115" s="32"/>
      <c r="BD115" s="33">
        <f>BC115+BB115+BA115+AZ115+AX115</f>
        <v>35665</v>
      </c>
      <c r="BE115" s="33">
        <f>BA115+AY115</f>
        <v>35665</v>
      </c>
      <c r="BF115" s="32"/>
      <c r="BG115" s="33"/>
      <c r="BH115" s="32"/>
      <c r="BI115" s="33"/>
      <c r="BJ115" s="33">
        <f>BI115+BH115+BG115+BF115+BD115</f>
        <v>35665</v>
      </c>
      <c r="BK115" s="33">
        <f>BG115+BE115</f>
        <v>35665</v>
      </c>
      <c r="BL115" s="33"/>
      <c r="BM115" s="33">
        <v>3298</v>
      </c>
      <c r="BN115" s="33"/>
      <c r="BO115" s="33"/>
      <c r="BP115" s="33">
        <f>BO115+BN115+BM115+BL115+BJ115</f>
        <v>38963</v>
      </c>
      <c r="BQ115" s="33">
        <f>BM115+BK115</f>
        <v>38963</v>
      </c>
      <c r="BR115" s="57">
        <v>38962</v>
      </c>
      <c r="BS115" s="58">
        <f>BR115</f>
        <v>38962</v>
      </c>
      <c r="BT115" s="68">
        <f t="shared" si="75"/>
        <v>99.99743346251572</v>
      </c>
      <c r="BU115" s="69">
        <f t="shared" si="75"/>
        <v>99.99743346251572</v>
      </c>
    </row>
    <row r="116" spans="1:73" ht="35.25" customHeight="1">
      <c r="A116" s="5"/>
      <c r="B116" s="29" t="s">
        <v>162</v>
      </c>
      <c r="C116" s="31">
        <f t="shared" si="88"/>
        <v>913</v>
      </c>
      <c r="D116" s="30" t="s">
        <v>109</v>
      </c>
      <c r="E116" s="31" t="s">
        <v>11</v>
      </c>
      <c r="F116" s="34" t="s">
        <v>140</v>
      </c>
      <c r="G116" s="31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3"/>
      <c r="AO116" s="33"/>
      <c r="AP116" s="33"/>
      <c r="AQ116" s="32"/>
      <c r="AR116" s="33"/>
      <c r="AS116" s="33"/>
      <c r="AT116" s="32"/>
      <c r="AU116" s="32"/>
      <c r="AV116" s="32"/>
      <c r="AW116" s="32"/>
      <c r="AX116" s="33"/>
      <c r="AY116" s="33"/>
      <c r="AZ116" s="32"/>
      <c r="BA116" s="32"/>
      <c r="BB116" s="32"/>
      <c r="BC116" s="32"/>
      <c r="BD116" s="33"/>
      <c r="BE116" s="33"/>
      <c r="BF116" s="32"/>
      <c r="BG116" s="33"/>
      <c r="BH116" s="32"/>
      <c r="BI116" s="33"/>
      <c r="BJ116" s="33"/>
      <c r="BK116" s="33"/>
      <c r="BL116" s="33">
        <f aca="true" t="shared" si="112" ref="BL116:BS117">BL117</f>
        <v>0</v>
      </c>
      <c r="BM116" s="33">
        <f t="shared" si="112"/>
        <v>7685</v>
      </c>
      <c r="BN116" s="33">
        <f t="shared" si="112"/>
        <v>0</v>
      </c>
      <c r="BO116" s="33">
        <f t="shared" si="112"/>
        <v>0</v>
      </c>
      <c r="BP116" s="33">
        <f t="shared" si="112"/>
        <v>7685</v>
      </c>
      <c r="BQ116" s="33">
        <f t="shared" si="112"/>
        <v>7685</v>
      </c>
      <c r="BR116" s="55">
        <f t="shared" si="112"/>
        <v>6328</v>
      </c>
      <c r="BS116" s="56">
        <f t="shared" si="112"/>
        <v>6328</v>
      </c>
      <c r="BT116" s="68">
        <f t="shared" si="75"/>
        <v>82.34222511385816</v>
      </c>
      <c r="BU116" s="69">
        <f t="shared" si="75"/>
        <v>82.34222511385816</v>
      </c>
    </row>
    <row r="117" spans="1:73" ht="52.5" customHeight="1">
      <c r="A117" s="5"/>
      <c r="B117" s="29" t="s">
        <v>165</v>
      </c>
      <c r="C117" s="31">
        <f>C115</f>
        <v>913</v>
      </c>
      <c r="D117" s="30" t="s">
        <v>109</v>
      </c>
      <c r="E117" s="31" t="s">
        <v>11</v>
      </c>
      <c r="F117" s="34" t="s">
        <v>141</v>
      </c>
      <c r="G117" s="3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3"/>
      <c r="AO117" s="33"/>
      <c r="AP117" s="33"/>
      <c r="AQ117" s="32"/>
      <c r="AR117" s="33"/>
      <c r="AS117" s="33"/>
      <c r="AT117" s="32"/>
      <c r="AU117" s="32"/>
      <c r="AV117" s="32"/>
      <c r="AW117" s="32"/>
      <c r="AX117" s="33"/>
      <c r="AY117" s="33"/>
      <c r="AZ117" s="32"/>
      <c r="BA117" s="32"/>
      <c r="BB117" s="32"/>
      <c r="BC117" s="32"/>
      <c r="BD117" s="33"/>
      <c r="BE117" s="33"/>
      <c r="BF117" s="32"/>
      <c r="BG117" s="33"/>
      <c r="BH117" s="32"/>
      <c r="BI117" s="33"/>
      <c r="BJ117" s="33"/>
      <c r="BK117" s="33"/>
      <c r="BL117" s="33">
        <f t="shared" si="112"/>
        <v>0</v>
      </c>
      <c r="BM117" s="33">
        <f t="shared" si="112"/>
        <v>7685</v>
      </c>
      <c r="BN117" s="33">
        <f t="shared" si="112"/>
        <v>0</v>
      </c>
      <c r="BO117" s="33">
        <f t="shared" si="112"/>
        <v>0</v>
      </c>
      <c r="BP117" s="33">
        <f t="shared" si="112"/>
        <v>7685</v>
      </c>
      <c r="BQ117" s="33">
        <f t="shared" si="112"/>
        <v>7685</v>
      </c>
      <c r="BR117" s="55">
        <f t="shared" si="112"/>
        <v>6328</v>
      </c>
      <c r="BS117" s="56">
        <f t="shared" si="112"/>
        <v>6328</v>
      </c>
      <c r="BT117" s="68">
        <f t="shared" si="75"/>
        <v>82.34222511385816</v>
      </c>
      <c r="BU117" s="69">
        <f t="shared" si="75"/>
        <v>82.34222511385816</v>
      </c>
    </row>
    <row r="118" spans="1:73" ht="35.25" customHeight="1">
      <c r="A118" s="5"/>
      <c r="B118" s="29" t="s">
        <v>17</v>
      </c>
      <c r="C118" s="31">
        <f t="shared" si="88"/>
        <v>913</v>
      </c>
      <c r="D118" s="30" t="s">
        <v>109</v>
      </c>
      <c r="E118" s="31" t="s">
        <v>11</v>
      </c>
      <c r="F118" s="34" t="s">
        <v>141</v>
      </c>
      <c r="G118" s="31" t="s">
        <v>18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3"/>
      <c r="AO118" s="33"/>
      <c r="AP118" s="33"/>
      <c r="AQ118" s="32"/>
      <c r="AR118" s="33"/>
      <c r="AS118" s="33"/>
      <c r="AT118" s="32"/>
      <c r="AU118" s="32"/>
      <c r="AV118" s="32"/>
      <c r="AW118" s="32"/>
      <c r="AX118" s="33"/>
      <c r="AY118" s="33"/>
      <c r="AZ118" s="32"/>
      <c r="BA118" s="32"/>
      <c r="BB118" s="32"/>
      <c r="BC118" s="32"/>
      <c r="BD118" s="33"/>
      <c r="BE118" s="33"/>
      <c r="BF118" s="32"/>
      <c r="BG118" s="33"/>
      <c r="BH118" s="32"/>
      <c r="BI118" s="33"/>
      <c r="BJ118" s="33"/>
      <c r="BK118" s="33"/>
      <c r="BL118" s="33"/>
      <c r="BM118" s="33">
        <v>7685</v>
      </c>
      <c r="BN118" s="33"/>
      <c r="BO118" s="33"/>
      <c r="BP118" s="33">
        <f>BO118+BN118+BM118+BL118+BJ118</f>
        <v>7685</v>
      </c>
      <c r="BQ118" s="33">
        <f>BM118+BK118</f>
        <v>7685</v>
      </c>
      <c r="BR118" s="57">
        <v>6328</v>
      </c>
      <c r="BS118" s="58">
        <f>BR118</f>
        <v>6328</v>
      </c>
      <c r="BT118" s="68">
        <f t="shared" si="75"/>
        <v>82.34222511385816</v>
      </c>
      <c r="BU118" s="69">
        <f t="shared" si="75"/>
        <v>82.34222511385816</v>
      </c>
    </row>
    <row r="119" spans="1:73" ht="16.5">
      <c r="A119" s="7"/>
      <c r="B119" s="29" t="s">
        <v>14</v>
      </c>
      <c r="C119" s="31">
        <f>C87</f>
        <v>913</v>
      </c>
      <c r="D119" s="30" t="s">
        <v>109</v>
      </c>
      <c r="E119" s="31" t="s">
        <v>11</v>
      </c>
      <c r="F119" s="34" t="s">
        <v>15</v>
      </c>
      <c r="G119" s="31"/>
      <c r="H119" s="35">
        <f>H120+H123+H130</f>
        <v>8123</v>
      </c>
      <c r="I119" s="35">
        <f aca="true" t="shared" si="113" ref="I119:BQ119">I120+I123+I130</f>
        <v>0</v>
      </c>
      <c r="J119" s="35">
        <f t="shared" si="113"/>
        <v>0</v>
      </c>
      <c r="K119" s="35">
        <f t="shared" si="113"/>
        <v>0</v>
      </c>
      <c r="L119" s="35">
        <f t="shared" si="113"/>
        <v>0</v>
      </c>
      <c r="M119" s="35">
        <f t="shared" si="113"/>
        <v>0</v>
      </c>
      <c r="N119" s="35">
        <f t="shared" si="113"/>
        <v>8123</v>
      </c>
      <c r="O119" s="35">
        <f t="shared" si="113"/>
        <v>0</v>
      </c>
      <c r="P119" s="35">
        <f t="shared" si="113"/>
        <v>0</v>
      </c>
      <c r="Q119" s="35">
        <f t="shared" si="113"/>
        <v>0</v>
      </c>
      <c r="R119" s="35">
        <f t="shared" si="113"/>
        <v>0</v>
      </c>
      <c r="S119" s="35">
        <f t="shared" si="113"/>
        <v>0</v>
      </c>
      <c r="T119" s="35">
        <f t="shared" si="113"/>
        <v>8123</v>
      </c>
      <c r="U119" s="35">
        <f t="shared" si="113"/>
        <v>0</v>
      </c>
      <c r="V119" s="35">
        <f t="shared" si="113"/>
        <v>0</v>
      </c>
      <c r="W119" s="35">
        <f t="shared" si="113"/>
        <v>0</v>
      </c>
      <c r="X119" s="35">
        <f t="shared" si="113"/>
        <v>0</v>
      </c>
      <c r="Y119" s="35">
        <f t="shared" si="113"/>
        <v>0</v>
      </c>
      <c r="Z119" s="35">
        <f t="shared" si="113"/>
        <v>8123</v>
      </c>
      <c r="AA119" s="35">
        <f t="shared" si="113"/>
        <v>0</v>
      </c>
      <c r="AB119" s="35">
        <f t="shared" si="113"/>
        <v>0</v>
      </c>
      <c r="AC119" s="35">
        <f t="shared" si="113"/>
        <v>0</v>
      </c>
      <c r="AD119" s="35">
        <f t="shared" si="113"/>
        <v>0</v>
      </c>
      <c r="AE119" s="35">
        <f t="shared" si="113"/>
        <v>0</v>
      </c>
      <c r="AF119" s="35">
        <f t="shared" si="113"/>
        <v>8123</v>
      </c>
      <c r="AG119" s="35">
        <f t="shared" si="113"/>
        <v>0</v>
      </c>
      <c r="AH119" s="35">
        <f t="shared" si="113"/>
        <v>0</v>
      </c>
      <c r="AI119" s="35">
        <f t="shared" si="113"/>
        <v>0</v>
      </c>
      <c r="AJ119" s="35">
        <f t="shared" si="113"/>
        <v>0</v>
      </c>
      <c r="AK119" s="35">
        <f t="shared" si="113"/>
        <v>0</v>
      </c>
      <c r="AL119" s="35">
        <f t="shared" si="113"/>
        <v>8123</v>
      </c>
      <c r="AM119" s="35">
        <f t="shared" si="113"/>
        <v>0</v>
      </c>
      <c r="AN119" s="36">
        <f t="shared" si="113"/>
        <v>-2300</v>
      </c>
      <c r="AO119" s="36">
        <f t="shared" si="113"/>
        <v>0</v>
      </c>
      <c r="AP119" s="36">
        <f t="shared" si="113"/>
        <v>0</v>
      </c>
      <c r="AQ119" s="35">
        <f t="shared" si="113"/>
        <v>0</v>
      </c>
      <c r="AR119" s="36">
        <f t="shared" si="113"/>
        <v>5823</v>
      </c>
      <c r="AS119" s="36">
        <f t="shared" si="113"/>
        <v>0</v>
      </c>
      <c r="AT119" s="35">
        <f t="shared" si="113"/>
        <v>0</v>
      </c>
      <c r="AU119" s="35">
        <f t="shared" si="113"/>
        <v>0</v>
      </c>
      <c r="AV119" s="35">
        <f t="shared" si="113"/>
        <v>0</v>
      </c>
      <c r="AW119" s="35">
        <f t="shared" si="113"/>
        <v>0</v>
      </c>
      <c r="AX119" s="36">
        <f t="shared" si="113"/>
        <v>5823</v>
      </c>
      <c r="AY119" s="36">
        <f t="shared" si="113"/>
        <v>0</v>
      </c>
      <c r="AZ119" s="35">
        <f t="shared" si="113"/>
        <v>-503</v>
      </c>
      <c r="BA119" s="35">
        <f t="shared" si="113"/>
        <v>0</v>
      </c>
      <c r="BB119" s="35">
        <f t="shared" si="113"/>
        <v>-20</v>
      </c>
      <c r="BC119" s="35">
        <f t="shared" si="113"/>
        <v>0</v>
      </c>
      <c r="BD119" s="36">
        <f t="shared" si="113"/>
        <v>5300</v>
      </c>
      <c r="BE119" s="36">
        <f t="shared" si="113"/>
        <v>0</v>
      </c>
      <c r="BF119" s="35">
        <f t="shared" si="113"/>
        <v>0</v>
      </c>
      <c r="BG119" s="36">
        <f t="shared" si="113"/>
        <v>0</v>
      </c>
      <c r="BH119" s="35">
        <f t="shared" si="113"/>
        <v>0</v>
      </c>
      <c r="BI119" s="36">
        <f t="shared" si="113"/>
        <v>0</v>
      </c>
      <c r="BJ119" s="36">
        <f t="shared" si="113"/>
        <v>5300</v>
      </c>
      <c r="BK119" s="36">
        <f t="shared" si="113"/>
        <v>0</v>
      </c>
      <c r="BL119" s="36">
        <f t="shared" si="113"/>
        <v>0</v>
      </c>
      <c r="BM119" s="36">
        <f t="shared" si="113"/>
        <v>0</v>
      </c>
      <c r="BN119" s="36">
        <f t="shared" si="113"/>
        <v>0</v>
      </c>
      <c r="BO119" s="36">
        <f t="shared" si="113"/>
        <v>0</v>
      </c>
      <c r="BP119" s="36">
        <f t="shared" si="113"/>
        <v>5300</v>
      </c>
      <c r="BQ119" s="36">
        <f t="shared" si="113"/>
        <v>0</v>
      </c>
      <c r="BR119" s="61">
        <f>BR120+BR123+BR130</f>
        <v>4730</v>
      </c>
      <c r="BS119" s="58">
        <f>BS120+BS123+BS130</f>
        <v>0</v>
      </c>
      <c r="BT119" s="68">
        <f t="shared" si="75"/>
        <v>89.24528301886792</v>
      </c>
      <c r="BU119" s="69"/>
    </row>
    <row r="120" spans="1:73" ht="16.5">
      <c r="A120" s="7"/>
      <c r="B120" s="29" t="s">
        <v>34</v>
      </c>
      <c r="C120" s="31">
        <f aca="true" t="shared" si="114" ref="C120:C132">C119</f>
        <v>913</v>
      </c>
      <c r="D120" s="30" t="s">
        <v>109</v>
      </c>
      <c r="E120" s="31" t="s">
        <v>11</v>
      </c>
      <c r="F120" s="34" t="s">
        <v>35</v>
      </c>
      <c r="G120" s="31"/>
      <c r="H120" s="35">
        <f aca="true" t="shared" si="115" ref="H120:W121">H121</f>
        <v>3637</v>
      </c>
      <c r="I120" s="35">
        <f t="shared" si="115"/>
        <v>0</v>
      </c>
      <c r="J120" s="35">
        <f t="shared" si="115"/>
        <v>0</v>
      </c>
      <c r="K120" s="35">
        <f t="shared" si="115"/>
        <v>0</v>
      </c>
      <c r="L120" s="35">
        <f t="shared" si="115"/>
        <v>0</v>
      </c>
      <c r="M120" s="35">
        <f t="shared" si="115"/>
        <v>0</v>
      </c>
      <c r="N120" s="35">
        <f t="shared" si="115"/>
        <v>3637</v>
      </c>
      <c r="O120" s="35">
        <f t="shared" si="115"/>
        <v>0</v>
      </c>
      <c r="P120" s="35">
        <f t="shared" si="115"/>
        <v>0</v>
      </c>
      <c r="Q120" s="35">
        <f t="shared" si="115"/>
        <v>0</v>
      </c>
      <c r="R120" s="35">
        <f t="shared" si="115"/>
        <v>0</v>
      </c>
      <c r="S120" s="35">
        <f t="shared" si="115"/>
        <v>0</v>
      </c>
      <c r="T120" s="35">
        <f t="shared" si="115"/>
        <v>3637</v>
      </c>
      <c r="U120" s="35">
        <f t="shared" si="115"/>
        <v>0</v>
      </c>
      <c r="V120" s="35">
        <f t="shared" si="115"/>
        <v>0</v>
      </c>
      <c r="W120" s="35">
        <f t="shared" si="115"/>
        <v>0</v>
      </c>
      <c r="X120" s="35">
        <f aca="true" t="shared" si="116" ref="V120:AE121">X121</f>
        <v>0</v>
      </c>
      <c r="Y120" s="35">
        <f t="shared" si="116"/>
        <v>0</v>
      </c>
      <c r="Z120" s="35">
        <f t="shared" si="116"/>
        <v>3637</v>
      </c>
      <c r="AA120" s="35">
        <f t="shared" si="116"/>
        <v>0</v>
      </c>
      <c r="AB120" s="35">
        <f t="shared" si="116"/>
        <v>0</v>
      </c>
      <c r="AC120" s="35">
        <f t="shared" si="116"/>
        <v>0</v>
      </c>
      <c r="AD120" s="35">
        <f t="shared" si="116"/>
        <v>0</v>
      </c>
      <c r="AE120" s="35">
        <f t="shared" si="116"/>
        <v>0</v>
      </c>
      <c r="AF120" s="35">
        <f>AF121</f>
        <v>3637</v>
      </c>
      <c r="AG120" s="35">
        <f>AG121</f>
        <v>0</v>
      </c>
      <c r="AH120" s="35">
        <f aca="true" t="shared" si="117" ref="AH120:AK121">AH121</f>
        <v>0</v>
      </c>
      <c r="AI120" s="35">
        <f t="shared" si="117"/>
        <v>0</v>
      </c>
      <c r="AJ120" s="35">
        <f t="shared" si="117"/>
        <v>0</v>
      </c>
      <c r="AK120" s="35">
        <f t="shared" si="117"/>
        <v>0</v>
      </c>
      <c r="AL120" s="35">
        <f>AL121</f>
        <v>3637</v>
      </c>
      <c r="AM120" s="35">
        <f>AM121</f>
        <v>0</v>
      </c>
      <c r="AN120" s="36">
        <f aca="true" t="shared" si="118" ref="AN120:AQ121">AN121</f>
        <v>0</v>
      </c>
      <c r="AO120" s="36">
        <f t="shared" si="118"/>
        <v>0</v>
      </c>
      <c r="AP120" s="36">
        <f t="shared" si="118"/>
        <v>0</v>
      </c>
      <c r="AQ120" s="35">
        <f t="shared" si="118"/>
        <v>0</v>
      </c>
      <c r="AR120" s="36">
        <f>AR121</f>
        <v>3637</v>
      </c>
      <c r="AS120" s="36">
        <f>AS121</f>
        <v>0</v>
      </c>
      <c r="AT120" s="35">
        <f aca="true" t="shared" si="119" ref="AT120:AW121">AT121</f>
        <v>0</v>
      </c>
      <c r="AU120" s="35">
        <f t="shared" si="119"/>
        <v>0</v>
      </c>
      <c r="AV120" s="35">
        <f t="shared" si="119"/>
        <v>0</v>
      </c>
      <c r="AW120" s="35">
        <f t="shared" si="119"/>
        <v>0</v>
      </c>
      <c r="AX120" s="36">
        <f>AX121</f>
        <v>3637</v>
      </c>
      <c r="AY120" s="36">
        <f>AY121</f>
        <v>0</v>
      </c>
      <c r="AZ120" s="35">
        <f aca="true" t="shared" si="120" ref="AZ120:BC121">AZ121</f>
        <v>-503</v>
      </c>
      <c r="BA120" s="35">
        <f t="shared" si="120"/>
        <v>0</v>
      </c>
      <c r="BB120" s="35">
        <f t="shared" si="120"/>
        <v>0</v>
      </c>
      <c r="BC120" s="35">
        <f t="shared" si="120"/>
        <v>0</v>
      </c>
      <c r="BD120" s="36">
        <f>BD121</f>
        <v>3134</v>
      </c>
      <c r="BE120" s="36">
        <f>BE121</f>
        <v>0</v>
      </c>
      <c r="BF120" s="35">
        <f aca="true" t="shared" si="121" ref="BF120:BI121">BF121</f>
        <v>0</v>
      </c>
      <c r="BG120" s="36">
        <f t="shared" si="121"/>
        <v>0</v>
      </c>
      <c r="BH120" s="35">
        <f t="shared" si="121"/>
        <v>0</v>
      </c>
      <c r="BI120" s="36">
        <f t="shared" si="121"/>
        <v>0</v>
      </c>
      <c r="BJ120" s="36">
        <f>BJ121</f>
        <v>3134</v>
      </c>
      <c r="BK120" s="36">
        <f>BK121</f>
        <v>0</v>
      </c>
      <c r="BL120" s="36">
        <f aca="true" t="shared" si="122" ref="BL120:BS121">BL121</f>
        <v>0</v>
      </c>
      <c r="BM120" s="36">
        <f t="shared" si="122"/>
        <v>0</v>
      </c>
      <c r="BN120" s="36">
        <f t="shared" si="122"/>
        <v>0</v>
      </c>
      <c r="BO120" s="36">
        <f t="shared" si="122"/>
        <v>0</v>
      </c>
      <c r="BP120" s="36">
        <f t="shared" si="122"/>
        <v>3134</v>
      </c>
      <c r="BQ120" s="36">
        <f t="shared" si="122"/>
        <v>0</v>
      </c>
      <c r="BR120" s="61">
        <f t="shared" si="122"/>
        <v>3047</v>
      </c>
      <c r="BS120" s="58">
        <f t="shared" si="122"/>
        <v>0</v>
      </c>
      <c r="BT120" s="68">
        <f t="shared" si="75"/>
        <v>97.22399489470325</v>
      </c>
      <c r="BU120" s="69"/>
    </row>
    <row r="121" spans="1:73" ht="99">
      <c r="A121" s="7"/>
      <c r="B121" s="29" t="s">
        <v>78</v>
      </c>
      <c r="C121" s="31">
        <f t="shared" si="114"/>
        <v>913</v>
      </c>
      <c r="D121" s="30" t="s">
        <v>109</v>
      </c>
      <c r="E121" s="31" t="s">
        <v>11</v>
      </c>
      <c r="F121" s="34" t="s">
        <v>57</v>
      </c>
      <c r="G121" s="31"/>
      <c r="H121" s="35">
        <f t="shared" si="115"/>
        <v>3637</v>
      </c>
      <c r="I121" s="35">
        <f t="shared" si="115"/>
        <v>0</v>
      </c>
      <c r="J121" s="35">
        <f t="shared" si="115"/>
        <v>0</v>
      </c>
      <c r="K121" s="35">
        <f t="shared" si="115"/>
        <v>0</v>
      </c>
      <c r="L121" s="35">
        <f t="shared" si="115"/>
        <v>0</v>
      </c>
      <c r="M121" s="35">
        <f t="shared" si="115"/>
        <v>0</v>
      </c>
      <c r="N121" s="35">
        <f t="shared" si="115"/>
        <v>3637</v>
      </c>
      <c r="O121" s="35">
        <f t="shared" si="115"/>
        <v>0</v>
      </c>
      <c r="P121" s="35">
        <f t="shared" si="115"/>
        <v>0</v>
      </c>
      <c r="Q121" s="35">
        <f t="shared" si="115"/>
        <v>0</v>
      </c>
      <c r="R121" s="35">
        <f t="shared" si="115"/>
        <v>0</v>
      </c>
      <c r="S121" s="35">
        <f t="shared" si="115"/>
        <v>0</v>
      </c>
      <c r="T121" s="35">
        <f t="shared" si="115"/>
        <v>3637</v>
      </c>
      <c r="U121" s="35">
        <f t="shared" si="115"/>
        <v>0</v>
      </c>
      <c r="V121" s="35">
        <f t="shared" si="116"/>
        <v>0</v>
      </c>
      <c r="W121" s="35">
        <f t="shared" si="116"/>
        <v>0</v>
      </c>
      <c r="X121" s="35">
        <f t="shared" si="116"/>
        <v>0</v>
      </c>
      <c r="Y121" s="35">
        <f t="shared" si="116"/>
        <v>0</v>
      </c>
      <c r="Z121" s="35">
        <f t="shared" si="116"/>
        <v>3637</v>
      </c>
      <c r="AA121" s="35">
        <f t="shared" si="116"/>
        <v>0</v>
      </c>
      <c r="AB121" s="35">
        <f t="shared" si="116"/>
        <v>0</v>
      </c>
      <c r="AC121" s="35">
        <f t="shared" si="116"/>
        <v>0</v>
      </c>
      <c r="AD121" s="35">
        <f t="shared" si="116"/>
        <v>0</v>
      </c>
      <c r="AE121" s="35">
        <f t="shared" si="116"/>
        <v>0</v>
      </c>
      <c r="AF121" s="35">
        <f>AF122</f>
        <v>3637</v>
      </c>
      <c r="AG121" s="35">
        <f>AG122</f>
        <v>0</v>
      </c>
      <c r="AH121" s="35">
        <f t="shared" si="117"/>
        <v>0</v>
      </c>
      <c r="AI121" s="35">
        <f t="shared" si="117"/>
        <v>0</v>
      </c>
      <c r="AJ121" s="35">
        <f t="shared" si="117"/>
        <v>0</v>
      </c>
      <c r="AK121" s="35">
        <f t="shared" si="117"/>
        <v>0</v>
      </c>
      <c r="AL121" s="35">
        <f>AL122</f>
        <v>3637</v>
      </c>
      <c r="AM121" s="35">
        <f>AM122</f>
        <v>0</v>
      </c>
      <c r="AN121" s="36">
        <f t="shared" si="118"/>
        <v>0</v>
      </c>
      <c r="AO121" s="36">
        <f t="shared" si="118"/>
        <v>0</v>
      </c>
      <c r="AP121" s="36">
        <f t="shared" si="118"/>
        <v>0</v>
      </c>
      <c r="AQ121" s="35">
        <f t="shared" si="118"/>
        <v>0</v>
      </c>
      <c r="AR121" s="36">
        <f>AR122</f>
        <v>3637</v>
      </c>
      <c r="AS121" s="36">
        <f>AS122</f>
        <v>0</v>
      </c>
      <c r="AT121" s="35">
        <f t="shared" si="119"/>
        <v>0</v>
      </c>
      <c r="AU121" s="35">
        <f t="shared" si="119"/>
        <v>0</v>
      </c>
      <c r="AV121" s="35">
        <f t="shared" si="119"/>
        <v>0</v>
      </c>
      <c r="AW121" s="35">
        <f t="shared" si="119"/>
        <v>0</v>
      </c>
      <c r="AX121" s="36">
        <f>AX122</f>
        <v>3637</v>
      </c>
      <c r="AY121" s="36">
        <f>AY122</f>
        <v>0</v>
      </c>
      <c r="AZ121" s="35">
        <f t="shared" si="120"/>
        <v>-503</v>
      </c>
      <c r="BA121" s="35">
        <f t="shared" si="120"/>
        <v>0</v>
      </c>
      <c r="BB121" s="35">
        <f t="shared" si="120"/>
        <v>0</v>
      </c>
      <c r="BC121" s="35">
        <f t="shared" si="120"/>
        <v>0</v>
      </c>
      <c r="BD121" s="36">
        <f>BD122</f>
        <v>3134</v>
      </c>
      <c r="BE121" s="36">
        <f>BE122</f>
        <v>0</v>
      </c>
      <c r="BF121" s="35">
        <f t="shared" si="121"/>
        <v>0</v>
      </c>
      <c r="BG121" s="36">
        <f t="shared" si="121"/>
        <v>0</v>
      </c>
      <c r="BH121" s="35">
        <f t="shared" si="121"/>
        <v>0</v>
      </c>
      <c r="BI121" s="36">
        <f t="shared" si="121"/>
        <v>0</v>
      </c>
      <c r="BJ121" s="36">
        <f>BJ122</f>
        <v>3134</v>
      </c>
      <c r="BK121" s="36">
        <f>BK122</f>
        <v>0</v>
      </c>
      <c r="BL121" s="36">
        <f t="shared" si="122"/>
        <v>0</v>
      </c>
      <c r="BM121" s="36">
        <f t="shared" si="122"/>
        <v>0</v>
      </c>
      <c r="BN121" s="36">
        <f t="shared" si="122"/>
        <v>0</v>
      </c>
      <c r="BO121" s="36">
        <f t="shared" si="122"/>
        <v>0</v>
      </c>
      <c r="BP121" s="36">
        <f t="shared" si="122"/>
        <v>3134</v>
      </c>
      <c r="BQ121" s="36">
        <f t="shared" si="122"/>
        <v>0</v>
      </c>
      <c r="BR121" s="61">
        <f t="shared" si="122"/>
        <v>3047</v>
      </c>
      <c r="BS121" s="58">
        <f t="shared" si="122"/>
        <v>0</v>
      </c>
      <c r="BT121" s="68">
        <f t="shared" si="75"/>
        <v>97.22399489470325</v>
      </c>
      <c r="BU121" s="69"/>
    </row>
    <row r="122" spans="1:73" ht="33">
      <c r="A122" s="7"/>
      <c r="B122" s="29" t="s">
        <v>17</v>
      </c>
      <c r="C122" s="31">
        <f t="shared" si="114"/>
        <v>913</v>
      </c>
      <c r="D122" s="30" t="s">
        <v>109</v>
      </c>
      <c r="E122" s="31" t="s">
        <v>11</v>
      </c>
      <c r="F122" s="34" t="s">
        <v>57</v>
      </c>
      <c r="G122" s="31" t="s">
        <v>18</v>
      </c>
      <c r="H122" s="32">
        <v>3637</v>
      </c>
      <c r="I122" s="32"/>
      <c r="J122" s="32"/>
      <c r="K122" s="32"/>
      <c r="L122" s="32"/>
      <c r="M122" s="32"/>
      <c r="N122" s="32">
        <f>M122+L122+K122+J122+H122</f>
        <v>3637</v>
      </c>
      <c r="O122" s="32">
        <f>K122+I122</f>
        <v>0</v>
      </c>
      <c r="P122" s="32"/>
      <c r="Q122" s="32"/>
      <c r="R122" s="32"/>
      <c r="S122" s="32"/>
      <c r="T122" s="32">
        <f>S122+R122+Q122+P122+N122</f>
        <v>3637</v>
      </c>
      <c r="U122" s="32">
        <f>Q122+O122</f>
        <v>0</v>
      </c>
      <c r="V122" s="32"/>
      <c r="W122" s="32"/>
      <c r="X122" s="32"/>
      <c r="Y122" s="32"/>
      <c r="Z122" s="32">
        <f>Y122+X122+W122+V122+T122</f>
        <v>3637</v>
      </c>
      <c r="AA122" s="32">
        <f>W122+U122</f>
        <v>0</v>
      </c>
      <c r="AB122" s="32"/>
      <c r="AC122" s="32"/>
      <c r="AD122" s="32"/>
      <c r="AE122" s="32"/>
      <c r="AF122" s="32">
        <f>AE122+AD122+AC122+AB122+Z122</f>
        <v>3637</v>
      </c>
      <c r="AG122" s="32">
        <f>AC122+AA122</f>
        <v>0</v>
      </c>
      <c r="AH122" s="32"/>
      <c r="AI122" s="32"/>
      <c r="AJ122" s="32"/>
      <c r="AK122" s="32"/>
      <c r="AL122" s="32">
        <f>AK122+AJ122+AI122+AH122+AF122</f>
        <v>3637</v>
      </c>
      <c r="AM122" s="32">
        <f>AI122+AG122</f>
        <v>0</v>
      </c>
      <c r="AN122" s="33"/>
      <c r="AO122" s="33"/>
      <c r="AP122" s="33"/>
      <c r="AQ122" s="32"/>
      <c r="AR122" s="33">
        <f>AQ122+AP122+AO122+AN122+AL122</f>
        <v>3637</v>
      </c>
      <c r="AS122" s="33">
        <f>AO122+AM122</f>
        <v>0</v>
      </c>
      <c r="AT122" s="32"/>
      <c r="AU122" s="32"/>
      <c r="AV122" s="32"/>
      <c r="AW122" s="32"/>
      <c r="AX122" s="33">
        <f>AW122+AV122+AU122+AT122+AR122</f>
        <v>3637</v>
      </c>
      <c r="AY122" s="33">
        <f>AU122+AS122</f>
        <v>0</v>
      </c>
      <c r="AZ122" s="32">
        <v>-503</v>
      </c>
      <c r="BA122" s="32"/>
      <c r="BB122" s="32"/>
      <c r="BC122" s="32"/>
      <c r="BD122" s="33">
        <f>BC122+BB122+BA122+AZ122+AX122</f>
        <v>3134</v>
      </c>
      <c r="BE122" s="33">
        <f>BA122+AY122</f>
        <v>0</v>
      </c>
      <c r="BF122" s="32"/>
      <c r="BG122" s="33"/>
      <c r="BH122" s="32"/>
      <c r="BI122" s="33"/>
      <c r="BJ122" s="33">
        <f>BI122+BH122+BG122+BF122+BD122</f>
        <v>3134</v>
      </c>
      <c r="BK122" s="33">
        <f>BG122+BE122</f>
        <v>0</v>
      </c>
      <c r="BL122" s="33"/>
      <c r="BM122" s="33"/>
      <c r="BN122" s="33"/>
      <c r="BO122" s="33"/>
      <c r="BP122" s="33">
        <f>BO122+BN122+BM122+BL122+BJ122</f>
        <v>3134</v>
      </c>
      <c r="BQ122" s="33">
        <f>BM122+BK122</f>
        <v>0</v>
      </c>
      <c r="BR122" s="57">
        <v>3047</v>
      </c>
      <c r="BS122" s="58"/>
      <c r="BT122" s="68">
        <f t="shared" si="75"/>
        <v>97.22399489470325</v>
      </c>
      <c r="BU122" s="69"/>
    </row>
    <row r="123" spans="1:73" ht="16.5">
      <c r="A123" s="5"/>
      <c r="B123" s="29" t="s">
        <v>25</v>
      </c>
      <c r="C123" s="31">
        <f t="shared" si="114"/>
        <v>913</v>
      </c>
      <c r="D123" s="30" t="s">
        <v>109</v>
      </c>
      <c r="E123" s="31" t="s">
        <v>11</v>
      </c>
      <c r="F123" s="34" t="s">
        <v>30</v>
      </c>
      <c r="G123" s="31"/>
      <c r="H123" s="35">
        <f>H124+H126+H128</f>
        <v>2186</v>
      </c>
      <c r="I123" s="35">
        <f aca="true" t="shared" si="123" ref="I123:BQ123">I124+I126+I128</f>
        <v>0</v>
      </c>
      <c r="J123" s="35">
        <f t="shared" si="123"/>
        <v>0</v>
      </c>
      <c r="K123" s="35">
        <f t="shared" si="123"/>
        <v>0</v>
      </c>
      <c r="L123" s="35">
        <f t="shared" si="123"/>
        <v>0</v>
      </c>
      <c r="M123" s="35">
        <f t="shared" si="123"/>
        <v>0</v>
      </c>
      <c r="N123" s="35">
        <f t="shared" si="123"/>
        <v>2186</v>
      </c>
      <c r="O123" s="35">
        <f t="shared" si="123"/>
        <v>0</v>
      </c>
      <c r="P123" s="35">
        <f t="shared" si="123"/>
        <v>0</v>
      </c>
      <c r="Q123" s="35">
        <f t="shared" si="123"/>
        <v>0</v>
      </c>
      <c r="R123" s="35">
        <f t="shared" si="123"/>
        <v>0</v>
      </c>
      <c r="S123" s="35">
        <f t="shared" si="123"/>
        <v>0</v>
      </c>
      <c r="T123" s="35">
        <f t="shared" si="123"/>
        <v>2186</v>
      </c>
      <c r="U123" s="35">
        <f t="shared" si="123"/>
        <v>0</v>
      </c>
      <c r="V123" s="35">
        <f t="shared" si="123"/>
        <v>0</v>
      </c>
      <c r="W123" s="35">
        <f t="shared" si="123"/>
        <v>0</v>
      </c>
      <c r="X123" s="35">
        <f t="shared" si="123"/>
        <v>0</v>
      </c>
      <c r="Y123" s="35">
        <f t="shared" si="123"/>
        <v>0</v>
      </c>
      <c r="Z123" s="35">
        <f t="shared" si="123"/>
        <v>2186</v>
      </c>
      <c r="AA123" s="35">
        <f t="shared" si="123"/>
        <v>0</v>
      </c>
      <c r="AB123" s="35">
        <f t="shared" si="123"/>
        <v>0</v>
      </c>
      <c r="AC123" s="35">
        <f t="shared" si="123"/>
        <v>0</v>
      </c>
      <c r="AD123" s="35">
        <f t="shared" si="123"/>
        <v>0</v>
      </c>
      <c r="AE123" s="35">
        <f t="shared" si="123"/>
        <v>0</v>
      </c>
      <c r="AF123" s="35">
        <f t="shared" si="123"/>
        <v>2186</v>
      </c>
      <c r="AG123" s="35">
        <f t="shared" si="123"/>
        <v>0</v>
      </c>
      <c r="AH123" s="35">
        <f t="shared" si="123"/>
        <v>0</v>
      </c>
      <c r="AI123" s="35">
        <f t="shared" si="123"/>
        <v>0</v>
      </c>
      <c r="AJ123" s="35">
        <f t="shared" si="123"/>
        <v>0</v>
      </c>
      <c r="AK123" s="35">
        <f t="shared" si="123"/>
        <v>0</v>
      </c>
      <c r="AL123" s="35">
        <f t="shared" si="123"/>
        <v>2186</v>
      </c>
      <c r="AM123" s="35">
        <f t="shared" si="123"/>
        <v>0</v>
      </c>
      <c r="AN123" s="36">
        <f t="shared" si="123"/>
        <v>0</v>
      </c>
      <c r="AO123" s="36">
        <f t="shared" si="123"/>
        <v>0</v>
      </c>
      <c r="AP123" s="36">
        <f t="shared" si="123"/>
        <v>0</v>
      </c>
      <c r="AQ123" s="35">
        <f t="shared" si="123"/>
        <v>0</v>
      </c>
      <c r="AR123" s="36">
        <f t="shared" si="123"/>
        <v>2186</v>
      </c>
      <c r="AS123" s="36">
        <f t="shared" si="123"/>
        <v>0</v>
      </c>
      <c r="AT123" s="35">
        <f t="shared" si="123"/>
        <v>0</v>
      </c>
      <c r="AU123" s="35">
        <f t="shared" si="123"/>
        <v>0</v>
      </c>
      <c r="AV123" s="35">
        <f t="shared" si="123"/>
        <v>0</v>
      </c>
      <c r="AW123" s="35">
        <f t="shared" si="123"/>
        <v>0</v>
      </c>
      <c r="AX123" s="36">
        <f t="shared" si="123"/>
        <v>2186</v>
      </c>
      <c r="AY123" s="36">
        <f t="shared" si="123"/>
        <v>0</v>
      </c>
      <c r="AZ123" s="35">
        <f t="shared" si="123"/>
        <v>0</v>
      </c>
      <c r="BA123" s="35">
        <f t="shared" si="123"/>
        <v>0</v>
      </c>
      <c r="BB123" s="35">
        <f t="shared" si="123"/>
        <v>-20</v>
      </c>
      <c r="BC123" s="35">
        <f t="shared" si="123"/>
        <v>0</v>
      </c>
      <c r="BD123" s="36">
        <f t="shared" si="123"/>
        <v>2166</v>
      </c>
      <c r="BE123" s="36">
        <f t="shared" si="123"/>
        <v>0</v>
      </c>
      <c r="BF123" s="35">
        <f t="shared" si="123"/>
        <v>0</v>
      </c>
      <c r="BG123" s="36">
        <f t="shared" si="123"/>
        <v>0</v>
      </c>
      <c r="BH123" s="35">
        <f t="shared" si="123"/>
        <v>0</v>
      </c>
      <c r="BI123" s="36">
        <f t="shared" si="123"/>
        <v>0</v>
      </c>
      <c r="BJ123" s="36">
        <f t="shared" si="123"/>
        <v>2166</v>
      </c>
      <c r="BK123" s="36">
        <f t="shared" si="123"/>
        <v>0</v>
      </c>
      <c r="BL123" s="36">
        <f t="shared" si="123"/>
        <v>0</v>
      </c>
      <c r="BM123" s="36">
        <f t="shared" si="123"/>
        <v>0</v>
      </c>
      <c r="BN123" s="36">
        <f t="shared" si="123"/>
        <v>0</v>
      </c>
      <c r="BO123" s="36">
        <f t="shared" si="123"/>
        <v>0</v>
      </c>
      <c r="BP123" s="36">
        <f t="shared" si="123"/>
        <v>2166</v>
      </c>
      <c r="BQ123" s="36">
        <f t="shared" si="123"/>
        <v>0</v>
      </c>
      <c r="BR123" s="61">
        <f>BR124+BR126+BR128</f>
        <v>1683</v>
      </c>
      <c r="BS123" s="58">
        <f>BS124+BS126+BS128</f>
        <v>0</v>
      </c>
      <c r="BT123" s="68">
        <f t="shared" si="75"/>
        <v>77.70083102493075</v>
      </c>
      <c r="BU123" s="69"/>
    </row>
    <row r="124" spans="1:73" ht="33">
      <c r="A124" s="5"/>
      <c r="B124" s="29" t="s">
        <v>47</v>
      </c>
      <c r="C124" s="31">
        <f t="shared" si="114"/>
        <v>913</v>
      </c>
      <c r="D124" s="30" t="s">
        <v>109</v>
      </c>
      <c r="E124" s="31" t="s">
        <v>11</v>
      </c>
      <c r="F124" s="34" t="s">
        <v>58</v>
      </c>
      <c r="G124" s="31"/>
      <c r="H124" s="35">
        <f aca="true" t="shared" si="124" ref="H124:BS124">H125</f>
        <v>1909</v>
      </c>
      <c r="I124" s="35">
        <f t="shared" si="124"/>
        <v>0</v>
      </c>
      <c r="J124" s="35">
        <f t="shared" si="124"/>
        <v>0</v>
      </c>
      <c r="K124" s="35">
        <f t="shared" si="124"/>
        <v>0</v>
      </c>
      <c r="L124" s="35">
        <f t="shared" si="124"/>
        <v>0</v>
      </c>
      <c r="M124" s="35">
        <f t="shared" si="124"/>
        <v>0</v>
      </c>
      <c r="N124" s="35">
        <f t="shared" si="124"/>
        <v>1909</v>
      </c>
      <c r="O124" s="35">
        <f t="shared" si="124"/>
        <v>0</v>
      </c>
      <c r="P124" s="35">
        <f t="shared" si="124"/>
        <v>0</v>
      </c>
      <c r="Q124" s="35">
        <f t="shared" si="124"/>
        <v>0</v>
      </c>
      <c r="R124" s="35">
        <f t="shared" si="124"/>
        <v>0</v>
      </c>
      <c r="S124" s="35">
        <f t="shared" si="124"/>
        <v>0</v>
      </c>
      <c r="T124" s="35">
        <f t="shared" si="124"/>
        <v>1909</v>
      </c>
      <c r="U124" s="35">
        <f t="shared" si="124"/>
        <v>0</v>
      </c>
      <c r="V124" s="35">
        <f t="shared" si="124"/>
        <v>0</v>
      </c>
      <c r="W124" s="35">
        <f t="shared" si="124"/>
        <v>0</v>
      </c>
      <c r="X124" s="35">
        <f t="shared" si="124"/>
        <v>0</v>
      </c>
      <c r="Y124" s="35">
        <f t="shared" si="124"/>
        <v>0</v>
      </c>
      <c r="Z124" s="35">
        <f t="shared" si="124"/>
        <v>1909</v>
      </c>
      <c r="AA124" s="35">
        <f t="shared" si="124"/>
        <v>0</v>
      </c>
      <c r="AB124" s="35">
        <f t="shared" si="124"/>
        <v>0</v>
      </c>
      <c r="AC124" s="35">
        <f t="shared" si="124"/>
        <v>0</v>
      </c>
      <c r="AD124" s="35">
        <f t="shared" si="124"/>
        <v>0</v>
      </c>
      <c r="AE124" s="35">
        <f t="shared" si="124"/>
        <v>0</v>
      </c>
      <c r="AF124" s="35">
        <f t="shared" si="124"/>
        <v>1909</v>
      </c>
      <c r="AG124" s="35">
        <f t="shared" si="124"/>
        <v>0</v>
      </c>
      <c r="AH124" s="35">
        <f t="shared" si="124"/>
        <v>0</v>
      </c>
      <c r="AI124" s="35">
        <f t="shared" si="124"/>
        <v>0</v>
      </c>
      <c r="AJ124" s="35">
        <f t="shared" si="124"/>
        <v>0</v>
      </c>
      <c r="AK124" s="35">
        <f t="shared" si="124"/>
        <v>0</v>
      </c>
      <c r="AL124" s="35">
        <f t="shared" si="124"/>
        <v>1909</v>
      </c>
      <c r="AM124" s="35">
        <f t="shared" si="124"/>
        <v>0</v>
      </c>
      <c r="AN124" s="36">
        <f t="shared" si="124"/>
        <v>0</v>
      </c>
      <c r="AO124" s="36">
        <f t="shared" si="124"/>
        <v>0</v>
      </c>
      <c r="AP124" s="36">
        <f t="shared" si="124"/>
        <v>0</v>
      </c>
      <c r="AQ124" s="35">
        <f t="shared" si="124"/>
        <v>0</v>
      </c>
      <c r="AR124" s="36">
        <f t="shared" si="124"/>
        <v>1909</v>
      </c>
      <c r="AS124" s="36">
        <f t="shared" si="124"/>
        <v>0</v>
      </c>
      <c r="AT124" s="35">
        <f t="shared" si="124"/>
        <v>0</v>
      </c>
      <c r="AU124" s="35">
        <f t="shared" si="124"/>
        <v>0</v>
      </c>
      <c r="AV124" s="35">
        <f t="shared" si="124"/>
        <v>0</v>
      </c>
      <c r="AW124" s="35">
        <f t="shared" si="124"/>
        <v>0</v>
      </c>
      <c r="AX124" s="36">
        <f t="shared" si="124"/>
        <v>1909</v>
      </c>
      <c r="AY124" s="36">
        <f t="shared" si="124"/>
        <v>0</v>
      </c>
      <c r="AZ124" s="35">
        <f t="shared" si="124"/>
        <v>0</v>
      </c>
      <c r="BA124" s="35">
        <f t="shared" si="124"/>
        <v>0</v>
      </c>
      <c r="BB124" s="35">
        <f t="shared" si="124"/>
        <v>-20</v>
      </c>
      <c r="BC124" s="35">
        <f t="shared" si="124"/>
        <v>0</v>
      </c>
      <c r="BD124" s="36">
        <f t="shared" si="124"/>
        <v>1889</v>
      </c>
      <c r="BE124" s="36">
        <f t="shared" si="124"/>
        <v>0</v>
      </c>
      <c r="BF124" s="35">
        <f t="shared" si="124"/>
        <v>0</v>
      </c>
      <c r="BG124" s="36">
        <f t="shared" si="124"/>
        <v>0</v>
      </c>
      <c r="BH124" s="35">
        <f t="shared" si="124"/>
        <v>0</v>
      </c>
      <c r="BI124" s="36">
        <f t="shared" si="124"/>
        <v>0</v>
      </c>
      <c r="BJ124" s="36">
        <f t="shared" si="124"/>
        <v>1889</v>
      </c>
      <c r="BK124" s="36">
        <f t="shared" si="124"/>
        <v>0</v>
      </c>
      <c r="BL124" s="36">
        <f t="shared" si="124"/>
        <v>0</v>
      </c>
      <c r="BM124" s="36">
        <f t="shared" si="124"/>
        <v>0</v>
      </c>
      <c r="BN124" s="36">
        <f t="shared" si="124"/>
        <v>0</v>
      </c>
      <c r="BO124" s="36">
        <f t="shared" si="124"/>
        <v>0</v>
      </c>
      <c r="BP124" s="36">
        <f t="shared" si="124"/>
        <v>1889</v>
      </c>
      <c r="BQ124" s="36">
        <f t="shared" si="124"/>
        <v>0</v>
      </c>
      <c r="BR124" s="61">
        <f t="shared" si="124"/>
        <v>1512</v>
      </c>
      <c r="BS124" s="58">
        <f t="shared" si="124"/>
        <v>0</v>
      </c>
      <c r="BT124" s="68">
        <f t="shared" si="75"/>
        <v>80.04235044997353</v>
      </c>
      <c r="BU124" s="69"/>
    </row>
    <row r="125" spans="1:73" ht="33">
      <c r="A125" s="5"/>
      <c r="B125" s="29" t="s">
        <v>17</v>
      </c>
      <c r="C125" s="31">
        <f t="shared" si="114"/>
        <v>913</v>
      </c>
      <c r="D125" s="30" t="s">
        <v>109</v>
      </c>
      <c r="E125" s="31" t="s">
        <v>11</v>
      </c>
      <c r="F125" s="34" t="s">
        <v>58</v>
      </c>
      <c r="G125" s="31" t="s">
        <v>18</v>
      </c>
      <c r="H125" s="32">
        <v>1909</v>
      </c>
      <c r="I125" s="32"/>
      <c r="J125" s="32"/>
      <c r="K125" s="32"/>
      <c r="L125" s="32"/>
      <c r="M125" s="32"/>
      <c r="N125" s="32">
        <f>M125+L125+K125+J125+H125</f>
        <v>1909</v>
      </c>
      <c r="O125" s="32">
        <f>K125+I125</f>
        <v>0</v>
      </c>
      <c r="P125" s="32"/>
      <c r="Q125" s="32"/>
      <c r="R125" s="32"/>
      <c r="S125" s="32"/>
      <c r="T125" s="32">
        <f>S125+R125+Q125+P125+N125</f>
        <v>1909</v>
      </c>
      <c r="U125" s="32">
        <f>Q125+O125</f>
        <v>0</v>
      </c>
      <c r="V125" s="32"/>
      <c r="W125" s="32"/>
      <c r="X125" s="32"/>
      <c r="Y125" s="32"/>
      <c r="Z125" s="32">
        <f>Y125+X125+W125+V125+T125</f>
        <v>1909</v>
      </c>
      <c r="AA125" s="32">
        <f>W125+U125</f>
        <v>0</v>
      </c>
      <c r="AB125" s="32"/>
      <c r="AC125" s="32"/>
      <c r="AD125" s="32"/>
      <c r="AE125" s="32"/>
      <c r="AF125" s="32">
        <f>AE125+AD125+AC125+AB125+Z125</f>
        <v>1909</v>
      </c>
      <c r="AG125" s="32">
        <f>AC125+AA125</f>
        <v>0</v>
      </c>
      <c r="AH125" s="32"/>
      <c r="AI125" s="32"/>
      <c r="AJ125" s="32"/>
      <c r="AK125" s="32"/>
      <c r="AL125" s="32">
        <f>AK125+AJ125+AI125+AH125+AF125</f>
        <v>1909</v>
      </c>
      <c r="AM125" s="32">
        <f>AI125+AG125</f>
        <v>0</v>
      </c>
      <c r="AN125" s="33"/>
      <c r="AO125" s="33"/>
      <c r="AP125" s="33"/>
      <c r="AQ125" s="32"/>
      <c r="AR125" s="33">
        <f>AQ125+AP125+AO125+AN125+AL125</f>
        <v>1909</v>
      </c>
      <c r="AS125" s="33">
        <f>AO125+AM125</f>
        <v>0</v>
      </c>
      <c r="AT125" s="32"/>
      <c r="AU125" s="32"/>
      <c r="AV125" s="32"/>
      <c r="AW125" s="32"/>
      <c r="AX125" s="33">
        <f>AW125+AV125+AU125+AT125+AR125</f>
        <v>1909</v>
      </c>
      <c r="AY125" s="33">
        <f>AU125+AS125</f>
        <v>0</v>
      </c>
      <c r="AZ125" s="32"/>
      <c r="BA125" s="32"/>
      <c r="BB125" s="32">
        <v>-20</v>
      </c>
      <c r="BC125" s="32"/>
      <c r="BD125" s="33">
        <f>BC125+BB125+BA125+AZ125+AX125</f>
        <v>1889</v>
      </c>
      <c r="BE125" s="33">
        <f>BA125+AY125</f>
        <v>0</v>
      </c>
      <c r="BF125" s="32"/>
      <c r="BG125" s="33"/>
      <c r="BH125" s="32"/>
      <c r="BI125" s="33"/>
      <c r="BJ125" s="33">
        <f>BI125+BH125+BG125+BF125+BD125</f>
        <v>1889</v>
      </c>
      <c r="BK125" s="33">
        <f>BG125+BE125</f>
        <v>0</v>
      </c>
      <c r="BL125" s="33"/>
      <c r="BM125" s="33"/>
      <c r="BN125" s="33"/>
      <c r="BO125" s="33"/>
      <c r="BP125" s="33">
        <f>BO125+BN125+BM125+BL125+BJ125</f>
        <v>1889</v>
      </c>
      <c r="BQ125" s="33">
        <f>BM125+BK125</f>
        <v>0</v>
      </c>
      <c r="BR125" s="57">
        <v>1512</v>
      </c>
      <c r="BS125" s="58"/>
      <c r="BT125" s="68">
        <f t="shared" si="75"/>
        <v>80.04235044997353</v>
      </c>
      <c r="BU125" s="69"/>
    </row>
    <row r="126" spans="1:73" ht="33">
      <c r="A126" s="7"/>
      <c r="B126" s="29" t="s">
        <v>26</v>
      </c>
      <c r="C126" s="31">
        <f t="shared" si="114"/>
        <v>913</v>
      </c>
      <c r="D126" s="30" t="s">
        <v>109</v>
      </c>
      <c r="E126" s="31" t="s">
        <v>11</v>
      </c>
      <c r="F126" s="34" t="s">
        <v>31</v>
      </c>
      <c r="G126" s="31"/>
      <c r="H126" s="35">
        <f aca="true" t="shared" si="125" ref="H126:BS126">H127</f>
        <v>249</v>
      </c>
      <c r="I126" s="35">
        <f t="shared" si="125"/>
        <v>0</v>
      </c>
      <c r="J126" s="35">
        <f t="shared" si="125"/>
        <v>0</v>
      </c>
      <c r="K126" s="35">
        <f t="shared" si="125"/>
        <v>0</v>
      </c>
      <c r="L126" s="35">
        <f t="shared" si="125"/>
        <v>0</v>
      </c>
      <c r="M126" s="35">
        <f t="shared" si="125"/>
        <v>0</v>
      </c>
      <c r="N126" s="35">
        <f t="shared" si="125"/>
        <v>249</v>
      </c>
      <c r="O126" s="35">
        <f t="shared" si="125"/>
        <v>0</v>
      </c>
      <c r="P126" s="35">
        <f t="shared" si="125"/>
        <v>0</v>
      </c>
      <c r="Q126" s="35">
        <f t="shared" si="125"/>
        <v>0</v>
      </c>
      <c r="R126" s="35">
        <f t="shared" si="125"/>
        <v>0</v>
      </c>
      <c r="S126" s="35">
        <f t="shared" si="125"/>
        <v>0</v>
      </c>
      <c r="T126" s="35">
        <f t="shared" si="125"/>
        <v>249</v>
      </c>
      <c r="U126" s="35">
        <f t="shared" si="125"/>
        <v>0</v>
      </c>
      <c r="V126" s="35">
        <f t="shared" si="125"/>
        <v>0</v>
      </c>
      <c r="W126" s="35">
        <f t="shared" si="125"/>
        <v>0</v>
      </c>
      <c r="X126" s="35">
        <f t="shared" si="125"/>
        <v>0</v>
      </c>
      <c r="Y126" s="35">
        <f t="shared" si="125"/>
        <v>0</v>
      </c>
      <c r="Z126" s="35">
        <f t="shared" si="125"/>
        <v>249</v>
      </c>
      <c r="AA126" s="35">
        <f t="shared" si="125"/>
        <v>0</v>
      </c>
      <c r="AB126" s="35">
        <f t="shared" si="125"/>
        <v>0</v>
      </c>
      <c r="AC126" s="35">
        <f t="shared" si="125"/>
        <v>0</v>
      </c>
      <c r="AD126" s="35">
        <f t="shared" si="125"/>
        <v>0</v>
      </c>
      <c r="AE126" s="35">
        <f t="shared" si="125"/>
        <v>0</v>
      </c>
      <c r="AF126" s="35">
        <f t="shared" si="125"/>
        <v>249</v>
      </c>
      <c r="AG126" s="35">
        <f t="shared" si="125"/>
        <v>0</v>
      </c>
      <c r="AH126" s="35">
        <f t="shared" si="125"/>
        <v>0</v>
      </c>
      <c r="AI126" s="35">
        <f t="shared" si="125"/>
        <v>0</v>
      </c>
      <c r="AJ126" s="35">
        <f t="shared" si="125"/>
        <v>0</v>
      </c>
      <c r="AK126" s="35">
        <f t="shared" si="125"/>
        <v>0</v>
      </c>
      <c r="AL126" s="35">
        <f t="shared" si="125"/>
        <v>249</v>
      </c>
      <c r="AM126" s="35">
        <f t="shared" si="125"/>
        <v>0</v>
      </c>
      <c r="AN126" s="36">
        <f t="shared" si="125"/>
        <v>0</v>
      </c>
      <c r="AO126" s="36">
        <f t="shared" si="125"/>
        <v>0</v>
      </c>
      <c r="AP126" s="36">
        <f t="shared" si="125"/>
        <v>0</v>
      </c>
      <c r="AQ126" s="35">
        <f t="shared" si="125"/>
        <v>0</v>
      </c>
      <c r="AR126" s="36">
        <f t="shared" si="125"/>
        <v>249</v>
      </c>
      <c r="AS126" s="36">
        <f t="shared" si="125"/>
        <v>0</v>
      </c>
      <c r="AT126" s="35">
        <f t="shared" si="125"/>
        <v>0</v>
      </c>
      <c r="AU126" s="35">
        <f t="shared" si="125"/>
        <v>0</v>
      </c>
      <c r="AV126" s="35">
        <f t="shared" si="125"/>
        <v>0</v>
      </c>
      <c r="AW126" s="35">
        <f t="shared" si="125"/>
        <v>0</v>
      </c>
      <c r="AX126" s="36">
        <f t="shared" si="125"/>
        <v>249</v>
      </c>
      <c r="AY126" s="36">
        <f t="shared" si="125"/>
        <v>0</v>
      </c>
      <c r="AZ126" s="35">
        <f t="shared" si="125"/>
        <v>0</v>
      </c>
      <c r="BA126" s="35">
        <f t="shared" si="125"/>
        <v>0</v>
      </c>
      <c r="BB126" s="35">
        <f t="shared" si="125"/>
        <v>0</v>
      </c>
      <c r="BC126" s="35">
        <f t="shared" si="125"/>
        <v>0</v>
      </c>
      <c r="BD126" s="36">
        <f t="shared" si="125"/>
        <v>249</v>
      </c>
      <c r="BE126" s="36">
        <f t="shared" si="125"/>
        <v>0</v>
      </c>
      <c r="BF126" s="35">
        <f t="shared" si="125"/>
        <v>0</v>
      </c>
      <c r="BG126" s="36">
        <f t="shared" si="125"/>
        <v>0</v>
      </c>
      <c r="BH126" s="35">
        <f t="shared" si="125"/>
        <v>0</v>
      </c>
      <c r="BI126" s="36">
        <f t="shared" si="125"/>
        <v>0</v>
      </c>
      <c r="BJ126" s="36">
        <f t="shared" si="125"/>
        <v>249</v>
      </c>
      <c r="BK126" s="36">
        <f t="shared" si="125"/>
        <v>0</v>
      </c>
      <c r="BL126" s="36">
        <f t="shared" si="125"/>
        <v>0</v>
      </c>
      <c r="BM126" s="36">
        <f t="shared" si="125"/>
        <v>0</v>
      </c>
      <c r="BN126" s="36">
        <f t="shared" si="125"/>
        <v>0</v>
      </c>
      <c r="BO126" s="36">
        <f t="shared" si="125"/>
        <v>0</v>
      </c>
      <c r="BP126" s="36">
        <f t="shared" si="125"/>
        <v>249</v>
      </c>
      <c r="BQ126" s="36">
        <f t="shared" si="125"/>
        <v>0</v>
      </c>
      <c r="BR126" s="61">
        <f t="shared" si="125"/>
        <v>171</v>
      </c>
      <c r="BS126" s="58">
        <f t="shared" si="125"/>
        <v>0</v>
      </c>
      <c r="BT126" s="68">
        <f t="shared" si="75"/>
        <v>68.67469879518072</v>
      </c>
      <c r="BU126" s="69"/>
    </row>
    <row r="127" spans="1:73" ht="33">
      <c r="A127" s="7"/>
      <c r="B127" s="29" t="s">
        <v>17</v>
      </c>
      <c r="C127" s="31">
        <f t="shared" si="114"/>
        <v>913</v>
      </c>
      <c r="D127" s="30" t="s">
        <v>109</v>
      </c>
      <c r="E127" s="31" t="s">
        <v>11</v>
      </c>
      <c r="F127" s="34" t="s">
        <v>31</v>
      </c>
      <c r="G127" s="31" t="s">
        <v>18</v>
      </c>
      <c r="H127" s="32">
        <v>249</v>
      </c>
      <c r="I127" s="32"/>
      <c r="J127" s="32"/>
      <c r="K127" s="32"/>
      <c r="L127" s="32"/>
      <c r="M127" s="32"/>
      <c r="N127" s="32">
        <f>M127+L127+K127+J127+H127</f>
        <v>249</v>
      </c>
      <c r="O127" s="32">
        <f>K127+I127</f>
        <v>0</v>
      </c>
      <c r="P127" s="32"/>
      <c r="Q127" s="32"/>
      <c r="R127" s="32"/>
      <c r="S127" s="32"/>
      <c r="T127" s="32">
        <f>S127+R127+Q127+P127+N127</f>
        <v>249</v>
      </c>
      <c r="U127" s="32">
        <f>Q127+O127</f>
        <v>0</v>
      </c>
      <c r="V127" s="32"/>
      <c r="W127" s="32"/>
      <c r="X127" s="32"/>
      <c r="Y127" s="32"/>
      <c r="Z127" s="32">
        <f>Y127+X127+W127+V127+T127</f>
        <v>249</v>
      </c>
      <c r="AA127" s="32">
        <f>W127+U127</f>
        <v>0</v>
      </c>
      <c r="AB127" s="32"/>
      <c r="AC127" s="32"/>
      <c r="AD127" s="32"/>
      <c r="AE127" s="32"/>
      <c r="AF127" s="32">
        <f>AE127+AD127+AC127+AB127+Z127</f>
        <v>249</v>
      </c>
      <c r="AG127" s="32">
        <f>AC127+AA127</f>
        <v>0</v>
      </c>
      <c r="AH127" s="32"/>
      <c r="AI127" s="32"/>
      <c r="AJ127" s="32"/>
      <c r="AK127" s="32"/>
      <c r="AL127" s="32">
        <f>AK127+AJ127+AI127+AH127+AF127</f>
        <v>249</v>
      </c>
      <c r="AM127" s="32">
        <f>AI127+AG127</f>
        <v>0</v>
      </c>
      <c r="AN127" s="33"/>
      <c r="AO127" s="33"/>
      <c r="AP127" s="33"/>
      <c r="AQ127" s="32"/>
      <c r="AR127" s="33">
        <f>AQ127+AP127+AO127+AN127+AL127</f>
        <v>249</v>
      </c>
      <c r="AS127" s="33">
        <f>AO127+AM127</f>
        <v>0</v>
      </c>
      <c r="AT127" s="32"/>
      <c r="AU127" s="32"/>
      <c r="AV127" s="32"/>
      <c r="AW127" s="32"/>
      <c r="AX127" s="33">
        <f>AW127+AV127+AU127+AT127+AR127</f>
        <v>249</v>
      </c>
      <c r="AY127" s="33">
        <f>AU127+AS127</f>
        <v>0</v>
      </c>
      <c r="AZ127" s="32"/>
      <c r="BA127" s="32"/>
      <c r="BB127" s="32"/>
      <c r="BC127" s="32"/>
      <c r="BD127" s="33">
        <f>BC127+BB127+BA127+AZ127+AX127</f>
        <v>249</v>
      </c>
      <c r="BE127" s="33">
        <f>BA127+AY127</f>
        <v>0</v>
      </c>
      <c r="BF127" s="32"/>
      <c r="BG127" s="33"/>
      <c r="BH127" s="32"/>
      <c r="BI127" s="33"/>
      <c r="BJ127" s="33">
        <f>BI127+BH127+BG127+BF127+BD127</f>
        <v>249</v>
      </c>
      <c r="BK127" s="33">
        <f>BG127+BE127</f>
        <v>0</v>
      </c>
      <c r="BL127" s="33"/>
      <c r="BM127" s="33"/>
      <c r="BN127" s="33"/>
      <c r="BO127" s="33"/>
      <c r="BP127" s="33">
        <f>BO127+BN127+BM127+BL127+BJ127</f>
        <v>249</v>
      </c>
      <c r="BQ127" s="33">
        <f>BM127+BK127</f>
        <v>0</v>
      </c>
      <c r="BR127" s="57">
        <v>171</v>
      </c>
      <c r="BS127" s="58"/>
      <c r="BT127" s="68">
        <f t="shared" si="75"/>
        <v>68.67469879518072</v>
      </c>
      <c r="BU127" s="69"/>
    </row>
    <row r="128" spans="1:73" ht="49.5">
      <c r="A128" s="7"/>
      <c r="B128" s="29" t="s">
        <v>48</v>
      </c>
      <c r="C128" s="31">
        <f t="shared" si="114"/>
        <v>913</v>
      </c>
      <c r="D128" s="30" t="s">
        <v>109</v>
      </c>
      <c r="E128" s="31" t="s">
        <v>11</v>
      </c>
      <c r="F128" s="34" t="s">
        <v>59</v>
      </c>
      <c r="G128" s="31"/>
      <c r="H128" s="35">
        <f aca="true" t="shared" si="126" ref="H128:BS128">H129</f>
        <v>28</v>
      </c>
      <c r="I128" s="35">
        <f t="shared" si="126"/>
        <v>0</v>
      </c>
      <c r="J128" s="35">
        <f t="shared" si="126"/>
        <v>0</v>
      </c>
      <c r="K128" s="35">
        <f t="shared" si="126"/>
        <v>0</v>
      </c>
      <c r="L128" s="35">
        <f t="shared" si="126"/>
        <v>0</v>
      </c>
      <c r="M128" s="35">
        <f t="shared" si="126"/>
        <v>0</v>
      </c>
      <c r="N128" s="35">
        <f t="shared" si="126"/>
        <v>28</v>
      </c>
      <c r="O128" s="35">
        <f t="shared" si="126"/>
        <v>0</v>
      </c>
      <c r="P128" s="35">
        <f t="shared" si="126"/>
        <v>0</v>
      </c>
      <c r="Q128" s="35">
        <f t="shared" si="126"/>
        <v>0</v>
      </c>
      <c r="R128" s="35">
        <f t="shared" si="126"/>
        <v>0</v>
      </c>
      <c r="S128" s="35">
        <f t="shared" si="126"/>
        <v>0</v>
      </c>
      <c r="T128" s="35">
        <f t="shared" si="126"/>
        <v>28</v>
      </c>
      <c r="U128" s="35">
        <f t="shared" si="126"/>
        <v>0</v>
      </c>
      <c r="V128" s="35">
        <f t="shared" si="126"/>
        <v>0</v>
      </c>
      <c r="W128" s="35">
        <f t="shared" si="126"/>
        <v>0</v>
      </c>
      <c r="X128" s="35">
        <f t="shared" si="126"/>
        <v>0</v>
      </c>
      <c r="Y128" s="35">
        <f t="shared" si="126"/>
        <v>0</v>
      </c>
      <c r="Z128" s="35">
        <f t="shared" si="126"/>
        <v>28</v>
      </c>
      <c r="AA128" s="35">
        <f t="shared" si="126"/>
        <v>0</v>
      </c>
      <c r="AB128" s="35">
        <f t="shared" si="126"/>
        <v>0</v>
      </c>
      <c r="AC128" s="35">
        <f t="shared" si="126"/>
        <v>0</v>
      </c>
      <c r="AD128" s="35">
        <f t="shared" si="126"/>
        <v>0</v>
      </c>
      <c r="AE128" s="35">
        <f t="shared" si="126"/>
        <v>0</v>
      </c>
      <c r="AF128" s="35">
        <f t="shared" si="126"/>
        <v>28</v>
      </c>
      <c r="AG128" s="35">
        <f t="shared" si="126"/>
        <v>0</v>
      </c>
      <c r="AH128" s="35">
        <f t="shared" si="126"/>
        <v>0</v>
      </c>
      <c r="AI128" s="35">
        <f t="shared" si="126"/>
        <v>0</v>
      </c>
      <c r="AJ128" s="35">
        <f t="shared" si="126"/>
        <v>0</v>
      </c>
      <c r="AK128" s="35">
        <f t="shared" si="126"/>
        <v>0</v>
      </c>
      <c r="AL128" s="35">
        <f t="shared" si="126"/>
        <v>28</v>
      </c>
      <c r="AM128" s="35">
        <f t="shared" si="126"/>
        <v>0</v>
      </c>
      <c r="AN128" s="36">
        <f t="shared" si="126"/>
        <v>0</v>
      </c>
      <c r="AO128" s="36">
        <f t="shared" si="126"/>
        <v>0</v>
      </c>
      <c r="AP128" s="36">
        <f t="shared" si="126"/>
        <v>0</v>
      </c>
      <c r="AQ128" s="35">
        <f t="shared" si="126"/>
        <v>0</v>
      </c>
      <c r="AR128" s="36">
        <f t="shared" si="126"/>
        <v>28</v>
      </c>
      <c r="AS128" s="36">
        <f t="shared" si="126"/>
        <v>0</v>
      </c>
      <c r="AT128" s="35">
        <f t="shared" si="126"/>
        <v>0</v>
      </c>
      <c r="AU128" s="35">
        <f t="shared" si="126"/>
        <v>0</v>
      </c>
      <c r="AV128" s="35">
        <f t="shared" si="126"/>
        <v>0</v>
      </c>
      <c r="AW128" s="35">
        <f t="shared" si="126"/>
        <v>0</v>
      </c>
      <c r="AX128" s="36">
        <f t="shared" si="126"/>
        <v>28</v>
      </c>
      <c r="AY128" s="36">
        <f t="shared" si="126"/>
        <v>0</v>
      </c>
      <c r="AZ128" s="35">
        <f t="shared" si="126"/>
        <v>0</v>
      </c>
      <c r="BA128" s="35">
        <f t="shared" si="126"/>
        <v>0</v>
      </c>
      <c r="BB128" s="35">
        <f t="shared" si="126"/>
        <v>0</v>
      </c>
      <c r="BC128" s="35">
        <f t="shared" si="126"/>
        <v>0</v>
      </c>
      <c r="BD128" s="36">
        <f t="shared" si="126"/>
        <v>28</v>
      </c>
      <c r="BE128" s="36">
        <f t="shared" si="126"/>
        <v>0</v>
      </c>
      <c r="BF128" s="35">
        <f t="shared" si="126"/>
        <v>0</v>
      </c>
      <c r="BG128" s="36">
        <f t="shared" si="126"/>
        <v>0</v>
      </c>
      <c r="BH128" s="35">
        <f t="shared" si="126"/>
        <v>0</v>
      </c>
      <c r="BI128" s="36">
        <f t="shared" si="126"/>
        <v>0</v>
      </c>
      <c r="BJ128" s="36">
        <f t="shared" si="126"/>
        <v>28</v>
      </c>
      <c r="BK128" s="36">
        <f t="shared" si="126"/>
        <v>0</v>
      </c>
      <c r="BL128" s="36">
        <f t="shared" si="126"/>
        <v>0</v>
      </c>
      <c r="BM128" s="36">
        <f t="shared" si="126"/>
        <v>0</v>
      </c>
      <c r="BN128" s="36">
        <f t="shared" si="126"/>
        <v>0</v>
      </c>
      <c r="BO128" s="36">
        <f t="shared" si="126"/>
        <v>0</v>
      </c>
      <c r="BP128" s="36">
        <f t="shared" si="126"/>
        <v>28</v>
      </c>
      <c r="BQ128" s="36">
        <f t="shared" si="126"/>
        <v>0</v>
      </c>
      <c r="BR128" s="61">
        <f t="shared" si="126"/>
        <v>0</v>
      </c>
      <c r="BS128" s="58">
        <f t="shared" si="126"/>
        <v>0</v>
      </c>
      <c r="BT128" s="68">
        <f t="shared" si="75"/>
        <v>0</v>
      </c>
      <c r="BU128" s="69"/>
    </row>
    <row r="129" spans="1:73" ht="33">
      <c r="A129" s="7"/>
      <c r="B129" s="29" t="s">
        <v>17</v>
      </c>
      <c r="C129" s="31">
        <f t="shared" si="114"/>
        <v>913</v>
      </c>
      <c r="D129" s="30" t="s">
        <v>109</v>
      </c>
      <c r="E129" s="31" t="s">
        <v>11</v>
      </c>
      <c r="F129" s="34" t="s">
        <v>59</v>
      </c>
      <c r="G129" s="31" t="s">
        <v>18</v>
      </c>
      <c r="H129" s="32">
        <v>28</v>
      </c>
      <c r="I129" s="32"/>
      <c r="J129" s="32"/>
      <c r="K129" s="32"/>
      <c r="L129" s="32"/>
      <c r="M129" s="32"/>
      <c r="N129" s="32">
        <f>M129+L129+K129+J129+H129</f>
        <v>28</v>
      </c>
      <c r="O129" s="32">
        <f>K129+I129</f>
        <v>0</v>
      </c>
      <c r="P129" s="32"/>
      <c r="Q129" s="32"/>
      <c r="R129" s="32"/>
      <c r="S129" s="32"/>
      <c r="T129" s="32">
        <f>S129+R129+Q129+P129+N129</f>
        <v>28</v>
      </c>
      <c r="U129" s="32">
        <f>Q129+O129</f>
        <v>0</v>
      </c>
      <c r="V129" s="32"/>
      <c r="W129" s="32"/>
      <c r="X129" s="32"/>
      <c r="Y129" s="32"/>
      <c r="Z129" s="32">
        <f>Y129+X129+W129+V129+T129</f>
        <v>28</v>
      </c>
      <c r="AA129" s="32">
        <f>W129+U129</f>
        <v>0</v>
      </c>
      <c r="AB129" s="32"/>
      <c r="AC129" s="32"/>
      <c r="AD129" s="32"/>
      <c r="AE129" s="32"/>
      <c r="AF129" s="32">
        <f>AE129+AD129+AC129+AB129+Z129</f>
        <v>28</v>
      </c>
      <c r="AG129" s="32">
        <f>AC129+AA129</f>
        <v>0</v>
      </c>
      <c r="AH129" s="32"/>
      <c r="AI129" s="32"/>
      <c r="AJ129" s="32"/>
      <c r="AK129" s="32"/>
      <c r="AL129" s="32">
        <f>AK129+AJ129+AI129+AH129+AF129</f>
        <v>28</v>
      </c>
      <c r="AM129" s="32">
        <f>AI129+AG129</f>
        <v>0</v>
      </c>
      <c r="AN129" s="33"/>
      <c r="AO129" s="33"/>
      <c r="AP129" s="33"/>
      <c r="AQ129" s="32"/>
      <c r="AR129" s="33">
        <f>AQ129+AP129+AO129+AN129+AL129</f>
        <v>28</v>
      </c>
      <c r="AS129" s="33">
        <f>AO129+AM129</f>
        <v>0</v>
      </c>
      <c r="AT129" s="32"/>
      <c r="AU129" s="32"/>
      <c r="AV129" s="32"/>
      <c r="AW129" s="32"/>
      <c r="AX129" s="33">
        <f>AW129+AV129+AU129+AT129+AR129</f>
        <v>28</v>
      </c>
      <c r="AY129" s="33">
        <f>AU129+AS129</f>
        <v>0</v>
      </c>
      <c r="AZ129" s="32"/>
      <c r="BA129" s="32"/>
      <c r="BB129" s="32"/>
      <c r="BC129" s="32"/>
      <c r="BD129" s="33">
        <f>BC129+BB129+BA129+AZ129+AX129</f>
        <v>28</v>
      </c>
      <c r="BE129" s="33">
        <f>BA129+AY129</f>
        <v>0</v>
      </c>
      <c r="BF129" s="32"/>
      <c r="BG129" s="33"/>
      <c r="BH129" s="32"/>
      <c r="BI129" s="33"/>
      <c r="BJ129" s="33">
        <f>BI129+BH129+BG129+BF129+BD129</f>
        <v>28</v>
      </c>
      <c r="BK129" s="33">
        <f>BG129+BE129</f>
        <v>0</v>
      </c>
      <c r="BL129" s="33"/>
      <c r="BM129" s="33"/>
      <c r="BN129" s="33"/>
      <c r="BO129" s="33"/>
      <c r="BP129" s="33">
        <f>BO129+BN129+BM129+BL129+BJ129</f>
        <v>28</v>
      </c>
      <c r="BQ129" s="33">
        <f>BM129+BK129</f>
        <v>0</v>
      </c>
      <c r="BR129" s="57"/>
      <c r="BS129" s="58"/>
      <c r="BT129" s="68">
        <f t="shared" si="75"/>
        <v>0</v>
      </c>
      <c r="BU129" s="69"/>
    </row>
    <row r="130" spans="1:73" ht="33" hidden="1">
      <c r="A130" s="5"/>
      <c r="B130" s="29" t="s">
        <v>27</v>
      </c>
      <c r="C130" s="31">
        <f t="shared" si="114"/>
        <v>913</v>
      </c>
      <c r="D130" s="30" t="s">
        <v>109</v>
      </c>
      <c r="E130" s="31" t="s">
        <v>11</v>
      </c>
      <c r="F130" s="34" t="s">
        <v>29</v>
      </c>
      <c r="G130" s="31"/>
      <c r="H130" s="35">
        <f aca="true" t="shared" si="127" ref="H130:W131">H131</f>
        <v>2300</v>
      </c>
      <c r="I130" s="35">
        <f t="shared" si="127"/>
        <v>0</v>
      </c>
      <c r="J130" s="35">
        <f t="shared" si="127"/>
        <v>0</v>
      </c>
      <c r="K130" s="35">
        <f t="shared" si="127"/>
        <v>0</v>
      </c>
      <c r="L130" s="35">
        <f t="shared" si="127"/>
        <v>0</v>
      </c>
      <c r="M130" s="35">
        <f t="shared" si="127"/>
        <v>0</v>
      </c>
      <c r="N130" s="35">
        <f t="shared" si="127"/>
        <v>2300</v>
      </c>
      <c r="O130" s="35">
        <f t="shared" si="127"/>
        <v>0</v>
      </c>
      <c r="P130" s="35">
        <f t="shared" si="127"/>
        <v>0</v>
      </c>
      <c r="Q130" s="35">
        <f t="shared" si="127"/>
        <v>0</v>
      </c>
      <c r="R130" s="35">
        <f t="shared" si="127"/>
        <v>0</v>
      </c>
      <c r="S130" s="35">
        <f t="shared" si="127"/>
        <v>0</v>
      </c>
      <c r="T130" s="35">
        <f t="shared" si="127"/>
        <v>2300</v>
      </c>
      <c r="U130" s="35">
        <f t="shared" si="127"/>
        <v>0</v>
      </c>
      <c r="V130" s="35">
        <f t="shared" si="127"/>
        <v>0</v>
      </c>
      <c r="W130" s="35">
        <f t="shared" si="127"/>
        <v>0</v>
      </c>
      <c r="X130" s="35">
        <f aca="true" t="shared" si="128" ref="V130:AE131">X131</f>
        <v>0</v>
      </c>
      <c r="Y130" s="35">
        <f t="shared" si="128"/>
        <v>0</v>
      </c>
      <c r="Z130" s="35">
        <f t="shared" si="128"/>
        <v>2300</v>
      </c>
      <c r="AA130" s="35">
        <f t="shared" si="128"/>
        <v>0</v>
      </c>
      <c r="AB130" s="35">
        <f t="shared" si="128"/>
        <v>0</v>
      </c>
      <c r="AC130" s="35">
        <f t="shared" si="128"/>
        <v>0</v>
      </c>
      <c r="AD130" s="35">
        <f t="shared" si="128"/>
        <v>0</v>
      </c>
      <c r="AE130" s="35">
        <f t="shared" si="128"/>
        <v>0</v>
      </c>
      <c r="AF130" s="35">
        <f>AF131</f>
        <v>2300</v>
      </c>
      <c r="AG130" s="35">
        <f>AG131</f>
        <v>0</v>
      </c>
      <c r="AH130" s="35">
        <f aca="true" t="shared" si="129" ref="AH130:AK131">AH131</f>
        <v>0</v>
      </c>
      <c r="AI130" s="35">
        <f t="shared" si="129"/>
        <v>0</v>
      </c>
      <c r="AJ130" s="35">
        <f t="shared" si="129"/>
        <v>0</v>
      </c>
      <c r="AK130" s="35">
        <f t="shared" si="129"/>
        <v>0</v>
      </c>
      <c r="AL130" s="35">
        <f>AL131</f>
        <v>2300</v>
      </c>
      <c r="AM130" s="35">
        <f>AM131</f>
        <v>0</v>
      </c>
      <c r="AN130" s="36">
        <f aca="true" t="shared" si="130" ref="AN130:AQ131">AN131</f>
        <v>-2300</v>
      </c>
      <c r="AO130" s="36">
        <f t="shared" si="130"/>
        <v>0</v>
      </c>
      <c r="AP130" s="36">
        <f t="shared" si="130"/>
        <v>0</v>
      </c>
      <c r="AQ130" s="35">
        <f t="shared" si="130"/>
        <v>0</v>
      </c>
      <c r="AR130" s="36">
        <f>AR131</f>
        <v>0</v>
      </c>
      <c r="AS130" s="36">
        <f>AS131</f>
        <v>0</v>
      </c>
      <c r="AT130" s="35">
        <f aca="true" t="shared" si="131" ref="AT130:AW131">AT131</f>
        <v>0</v>
      </c>
      <c r="AU130" s="35">
        <f t="shared" si="131"/>
        <v>0</v>
      </c>
      <c r="AV130" s="35">
        <f t="shared" si="131"/>
        <v>0</v>
      </c>
      <c r="AW130" s="35">
        <f t="shared" si="131"/>
        <v>0</v>
      </c>
      <c r="AX130" s="36">
        <f>AX131</f>
        <v>0</v>
      </c>
      <c r="AY130" s="36">
        <f>AY131</f>
        <v>0</v>
      </c>
      <c r="AZ130" s="35">
        <f aca="true" t="shared" si="132" ref="AZ130:BC131">AZ131</f>
        <v>0</v>
      </c>
      <c r="BA130" s="35">
        <f t="shared" si="132"/>
        <v>0</v>
      </c>
      <c r="BB130" s="35">
        <f t="shared" si="132"/>
        <v>0</v>
      </c>
      <c r="BC130" s="35">
        <f t="shared" si="132"/>
        <v>0</v>
      </c>
      <c r="BD130" s="36">
        <f>BD131</f>
        <v>0</v>
      </c>
      <c r="BE130" s="36">
        <f>BE131</f>
        <v>0</v>
      </c>
      <c r="BF130" s="35">
        <f aca="true" t="shared" si="133" ref="BF130:BI131">BF131</f>
        <v>0</v>
      </c>
      <c r="BG130" s="36">
        <f t="shared" si="133"/>
        <v>0</v>
      </c>
      <c r="BH130" s="35">
        <f t="shared" si="133"/>
        <v>0</v>
      </c>
      <c r="BI130" s="36">
        <f t="shared" si="133"/>
        <v>0</v>
      </c>
      <c r="BJ130" s="36">
        <f>BJ131</f>
        <v>0</v>
      </c>
      <c r="BK130" s="36">
        <f>BK131</f>
        <v>0</v>
      </c>
      <c r="BL130" s="36">
        <f aca="true" t="shared" si="134" ref="BL130:BO131">BL131</f>
        <v>0</v>
      </c>
      <c r="BM130" s="36">
        <f t="shared" si="134"/>
        <v>0</v>
      </c>
      <c r="BN130" s="36">
        <f t="shared" si="134"/>
        <v>0</v>
      </c>
      <c r="BO130" s="36">
        <f t="shared" si="134"/>
        <v>0</v>
      </c>
      <c r="BP130" s="36">
        <f>BP131</f>
        <v>0</v>
      </c>
      <c r="BQ130" s="36">
        <f>BQ131</f>
        <v>0</v>
      </c>
      <c r="BR130" s="57"/>
      <c r="BS130" s="58"/>
      <c r="BT130" s="68" t="e">
        <f t="shared" si="75"/>
        <v>#DIV/0!</v>
      </c>
      <c r="BU130" s="69"/>
    </row>
    <row r="131" spans="1:73" ht="49.5" hidden="1">
      <c r="A131" s="5"/>
      <c r="B131" s="29" t="s">
        <v>67</v>
      </c>
      <c r="C131" s="31">
        <f t="shared" si="114"/>
        <v>913</v>
      </c>
      <c r="D131" s="30" t="s">
        <v>109</v>
      </c>
      <c r="E131" s="31" t="s">
        <v>11</v>
      </c>
      <c r="F131" s="34" t="s">
        <v>60</v>
      </c>
      <c r="G131" s="31"/>
      <c r="H131" s="35">
        <f t="shared" si="127"/>
        <v>2300</v>
      </c>
      <c r="I131" s="35">
        <f t="shared" si="127"/>
        <v>0</v>
      </c>
      <c r="J131" s="35">
        <f t="shared" si="127"/>
        <v>0</v>
      </c>
      <c r="K131" s="35">
        <f t="shared" si="127"/>
        <v>0</v>
      </c>
      <c r="L131" s="35">
        <f t="shared" si="127"/>
        <v>0</v>
      </c>
      <c r="M131" s="35">
        <f t="shared" si="127"/>
        <v>0</v>
      </c>
      <c r="N131" s="35">
        <f t="shared" si="127"/>
        <v>2300</v>
      </c>
      <c r="O131" s="35">
        <f t="shared" si="127"/>
        <v>0</v>
      </c>
      <c r="P131" s="35">
        <f t="shared" si="127"/>
        <v>0</v>
      </c>
      <c r="Q131" s="35">
        <f t="shared" si="127"/>
        <v>0</v>
      </c>
      <c r="R131" s="35">
        <f t="shared" si="127"/>
        <v>0</v>
      </c>
      <c r="S131" s="35">
        <f t="shared" si="127"/>
        <v>0</v>
      </c>
      <c r="T131" s="35">
        <f t="shared" si="127"/>
        <v>2300</v>
      </c>
      <c r="U131" s="35">
        <f t="shared" si="127"/>
        <v>0</v>
      </c>
      <c r="V131" s="35">
        <f t="shared" si="128"/>
        <v>0</v>
      </c>
      <c r="W131" s="35">
        <f t="shared" si="128"/>
        <v>0</v>
      </c>
      <c r="X131" s="35">
        <f t="shared" si="128"/>
        <v>0</v>
      </c>
      <c r="Y131" s="35">
        <f t="shared" si="128"/>
        <v>0</v>
      </c>
      <c r="Z131" s="35">
        <f t="shared" si="128"/>
        <v>2300</v>
      </c>
      <c r="AA131" s="35">
        <f t="shared" si="128"/>
        <v>0</v>
      </c>
      <c r="AB131" s="35">
        <f t="shared" si="128"/>
        <v>0</v>
      </c>
      <c r="AC131" s="35">
        <f t="shared" si="128"/>
        <v>0</v>
      </c>
      <c r="AD131" s="35">
        <f t="shared" si="128"/>
        <v>0</v>
      </c>
      <c r="AE131" s="35">
        <f t="shared" si="128"/>
        <v>0</v>
      </c>
      <c r="AF131" s="35">
        <f>AF132</f>
        <v>2300</v>
      </c>
      <c r="AG131" s="35">
        <f>AG132</f>
        <v>0</v>
      </c>
      <c r="AH131" s="35">
        <f t="shared" si="129"/>
        <v>0</v>
      </c>
      <c r="AI131" s="35">
        <f t="shared" si="129"/>
        <v>0</v>
      </c>
      <c r="AJ131" s="35">
        <f t="shared" si="129"/>
        <v>0</v>
      </c>
      <c r="AK131" s="35">
        <f t="shared" si="129"/>
        <v>0</v>
      </c>
      <c r="AL131" s="35">
        <f>AL132</f>
        <v>2300</v>
      </c>
      <c r="AM131" s="35">
        <f>AM132</f>
        <v>0</v>
      </c>
      <c r="AN131" s="36">
        <f t="shared" si="130"/>
        <v>-2300</v>
      </c>
      <c r="AO131" s="36">
        <f t="shared" si="130"/>
        <v>0</v>
      </c>
      <c r="AP131" s="36">
        <f t="shared" si="130"/>
        <v>0</v>
      </c>
      <c r="AQ131" s="35">
        <f t="shared" si="130"/>
        <v>0</v>
      </c>
      <c r="AR131" s="36">
        <f>AR132</f>
        <v>0</v>
      </c>
      <c r="AS131" s="36">
        <f>AS132</f>
        <v>0</v>
      </c>
      <c r="AT131" s="35">
        <f t="shared" si="131"/>
        <v>0</v>
      </c>
      <c r="AU131" s="35">
        <f t="shared" si="131"/>
        <v>0</v>
      </c>
      <c r="AV131" s="35">
        <f t="shared" si="131"/>
        <v>0</v>
      </c>
      <c r="AW131" s="35">
        <f t="shared" si="131"/>
        <v>0</v>
      </c>
      <c r="AX131" s="36">
        <f>AX132</f>
        <v>0</v>
      </c>
      <c r="AY131" s="36">
        <f>AY132</f>
        <v>0</v>
      </c>
      <c r="AZ131" s="35">
        <f t="shared" si="132"/>
        <v>0</v>
      </c>
      <c r="BA131" s="35">
        <f t="shared" si="132"/>
        <v>0</v>
      </c>
      <c r="BB131" s="35">
        <f t="shared" si="132"/>
        <v>0</v>
      </c>
      <c r="BC131" s="35">
        <f t="shared" si="132"/>
        <v>0</v>
      </c>
      <c r="BD131" s="36">
        <f>BD132</f>
        <v>0</v>
      </c>
      <c r="BE131" s="36">
        <f>BE132</f>
        <v>0</v>
      </c>
      <c r="BF131" s="35">
        <f t="shared" si="133"/>
        <v>0</v>
      </c>
      <c r="BG131" s="36">
        <f t="shared" si="133"/>
        <v>0</v>
      </c>
      <c r="BH131" s="35">
        <f t="shared" si="133"/>
        <v>0</v>
      </c>
      <c r="BI131" s="36">
        <f t="shared" si="133"/>
        <v>0</v>
      </c>
      <c r="BJ131" s="36">
        <f>BJ132</f>
        <v>0</v>
      </c>
      <c r="BK131" s="36">
        <f>BK132</f>
        <v>0</v>
      </c>
      <c r="BL131" s="36">
        <f t="shared" si="134"/>
        <v>0</v>
      </c>
      <c r="BM131" s="36">
        <f t="shared" si="134"/>
        <v>0</v>
      </c>
      <c r="BN131" s="36">
        <f t="shared" si="134"/>
        <v>0</v>
      </c>
      <c r="BO131" s="36">
        <f t="shared" si="134"/>
        <v>0</v>
      </c>
      <c r="BP131" s="36">
        <f>BP132</f>
        <v>0</v>
      </c>
      <c r="BQ131" s="36">
        <f>BQ132</f>
        <v>0</v>
      </c>
      <c r="BR131" s="57"/>
      <c r="BS131" s="58"/>
      <c r="BT131" s="68" t="e">
        <f t="shared" si="75"/>
        <v>#DIV/0!</v>
      </c>
      <c r="BU131" s="69"/>
    </row>
    <row r="132" spans="1:73" ht="33" hidden="1">
      <c r="A132" s="5"/>
      <c r="B132" s="29" t="s">
        <v>17</v>
      </c>
      <c r="C132" s="31">
        <f t="shared" si="114"/>
        <v>913</v>
      </c>
      <c r="D132" s="30" t="s">
        <v>109</v>
      </c>
      <c r="E132" s="31" t="s">
        <v>11</v>
      </c>
      <c r="F132" s="34" t="s">
        <v>60</v>
      </c>
      <c r="G132" s="31" t="s">
        <v>18</v>
      </c>
      <c r="H132" s="32">
        <v>2300</v>
      </c>
      <c r="I132" s="32"/>
      <c r="J132" s="32"/>
      <c r="K132" s="32"/>
      <c r="L132" s="32"/>
      <c r="M132" s="32"/>
      <c r="N132" s="32">
        <f>M132+L132+K132+J132+H132</f>
        <v>2300</v>
      </c>
      <c r="O132" s="32">
        <f>K132+I132</f>
        <v>0</v>
      </c>
      <c r="P132" s="32"/>
      <c r="Q132" s="32"/>
      <c r="R132" s="32"/>
      <c r="S132" s="32"/>
      <c r="T132" s="32">
        <f>S132+R132+Q132+P132+N132</f>
        <v>2300</v>
      </c>
      <c r="U132" s="32">
        <f>Q132+O132</f>
        <v>0</v>
      </c>
      <c r="V132" s="32"/>
      <c r="W132" s="32"/>
      <c r="X132" s="32"/>
      <c r="Y132" s="32"/>
      <c r="Z132" s="32">
        <f>Y132+X132+W132+V132+T132</f>
        <v>2300</v>
      </c>
      <c r="AA132" s="32">
        <f>W132+U132</f>
        <v>0</v>
      </c>
      <c r="AB132" s="32"/>
      <c r="AC132" s="32"/>
      <c r="AD132" s="32"/>
      <c r="AE132" s="32"/>
      <c r="AF132" s="32">
        <f>AE132+AD132+AC132+AB132+Z132</f>
        <v>2300</v>
      </c>
      <c r="AG132" s="32">
        <f>AC132+AA132</f>
        <v>0</v>
      </c>
      <c r="AH132" s="32"/>
      <c r="AI132" s="32"/>
      <c r="AJ132" s="32"/>
      <c r="AK132" s="32"/>
      <c r="AL132" s="32">
        <f>AK132+AJ132+AI132+AH132+AF132</f>
        <v>2300</v>
      </c>
      <c r="AM132" s="32">
        <f>AI132+AG132</f>
        <v>0</v>
      </c>
      <c r="AN132" s="33">
        <v>-2300</v>
      </c>
      <c r="AO132" s="33"/>
      <c r="AP132" s="33"/>
      <c r="AQ132" s="32"/>
      <c r="AR132" s="33">
        <f>AQ132+AP132+AO132+AN132+AL132</f>
        <v>0</v>
      </c>
      <c r="AS132" s="33">
        <f>AO132+AM132</f>
        <v>0</v>
      </c>
      <c r="AT132" s="32"/>
      <c r="AU132" s="32"/>
      <c r="AV132" s="32"/>
      <c r="AW132" s="32"/>
      <c r="AX132" s="33">
        <f>AW132+AV132+AU132+AT132+AR132</f>
        <v>0</v>
      </c>
      <c r="AY132" s="33">
        <f>AU132+AS132</f>
        <v>0</v>
      </c>
      <c r="AZ132" s="32"/>
      <c r="BA132" s="32"/>
      <c r="BB132" s="32"/>
      <c r="BC132" s="32"/>
      <c r="BD132" s="33">
        <f>BC132+BB132+BA132+AZ132+AX132</f>
        <v>0</v>
      </c>
      <c r="BE132" s="33">
        <f>BA132+AY132</f>
        <v>0</v>
      </c>
      <c r="BF132" s="32"/>
      <c r="BG132" s="33"/>
      <c r="BH132" s="32"/>
      <c r="BI132" s="33"/>
      <c r="BJ132" s="33">
        <f>BI132+BH132+BG132+BF132+BD132</f>
        <v>0</v>
      </c>
      <c r="BK132" s="33">
        <f>BG132+BE132</f>
        <v>0</v>
      </c>
      <c r="BL132" s="33"/>
      <c r="BM132" s="33"/>
      <c r="BN132" s="33"/>
      <c r="BO132" s="33"/>
      <c r="BP132" s="33">
        <f>BO132+BN132+BM132+BL132+BJ132</f>
        <v>0</v>
      </c>
      <c r="BQ132" s="33">
        <f>BM132+BK132</f>
        <v>0</v>
      </c>
      <c r="BR132" s="57"/>
      <c r="BS132" s="58"/>
      <c r="BT132" s="68" t="e">
        <f t="shared" si="75"/>
        <v>#DIV/0!</v>
      </c>
      <c r="BU132" s="69"/>
    </row>
    <row r="133" spans="1:73" ht="16.5">
      <c r="A133" s="5"/>
      <c r="B133" s="29"/>
      <c r="C133" s="31"/>
      <c r="D133" s="30"/>
      <c r="E133" s="31"/>
      <c r="F133" s="34"/>
      <c r="G133" s="31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3"/>
      <c r="AO133" s="33"/>
      <c r="AP133" s="33"/>
      <c r="AQ133" s="32"/>
      <c r="AR133" s="33"/>
      <c r="AS133" s="33"/>
      <c r="AT133" s="32"/>
      <c r="AU133" s="32"/>
      <c r="AV133" s="32"/>
      <c r="AW133" s="32"/>
      <c r="AX133" s="33"/>
      <c r="AY133" s="33"/>
      <c r="AZ133" s="32"/>
      <c r="BA133" s="32"/>
      <c r="BB133" s="32"/>
      <c r="BC133" s="32"/>
      <c r="BD133" s="33"/>
      <c r="BE133" s="33"/>
      <c r="BF133" s="32"/>
      <c r="BG133" s="33"/>
      <c r="BH133" s="32"/>
      <c r="BI133" s="33"/>
      <c r="BJ133" s="33"/>
      <c r="BK133" s="33"/>
      <c r="BL133" s="33"/>
      <c r="BM133" s="33"/>
      <c r="BN133" s="33"/>
      <c r="BO133" s="33"/>
      <c r="BP133" s="33"/>
      <c r="BQ133" s="33"/>
      <c r="BS133" s="60"/>
      <c r="BT133" s="68"/>
      <c r="BU133" s="69"/>
    </row>
    <row r="134" spans="1:73" ht="18.75">
      <c r="A134" s="5"/>
      <c r="B134" s="23" t="s">
        <v>6</v>
      </c>
      <c r="C134" s="25">
        <f>C132</f>
        <v>913</v>
      </c>
      <c r="D134" s="24" t="s">
        <v>109</v>
      </c>
      <c r="E134" s="25" t="s">
        <v>109</v>
      </c>
      <c r="F134" s="26"/>
      <c r="G134" s="25"/>
      <c r="H134" s="27">
        <f aca="true" t="shared" si="135" ref="H134:W135">H135</f>
        <v>9538</v>
      </c>
      <c r="I134" s="27">
        <f t="shared" si="135"/>
        <v>0</v>
      </c>
      <c r="J134" s="27">
        <f t="shared" si="135"/>
        <v>0</v>
      </c>
      <c r="K134" s="27">
        <f t="shared" si="135"/>
        <v>0</v>
      </c>
      <c r="L134" s="27">
        <f t="shared" si="135"/>
        <v>0</v>
      </c>
      <c r="M134" s="27">
        <f t="shared" si="135"/>
        <v>0</v>
      </c>
      <c r="N134" s="27">
        <f t="shared" si="135"/>
        <v>9538</v>
      </c>
      <c r="O134" s="27">
        <f t="shared" si="135"/>
        <v>0</v>
      </c>
      <c r="P134" s="27">
        <f t="shared" si="135"/>
        <v>0</v>
      </c>
      <c r="Q134" s="27">
        <f t="shared" si="135"/>
        <v>0</v>
      </c>
      <c r="R134" s="27">
        <f t="shared" si="135"/>
        <v>0</v>
      </c>
      <c r="S134" s="27">
        <f t="shared" si="135"/>
        <v>0</v>
      </c>
      <c r="T134" s="27">
        <f t="shared" si="135"/>
        <v>9538</v>
      </c>
      <c r="U134" s="27">
        <f t="shared" si="135"/>
        <v>0</v>
      </c>
      <c r="V134" s="27">
        <f aca="true" t="shared" si="136" ref="V134:BQ134">V135+V141</f>
        <v>0</v>
      </c>
      <c r="W134" s="27">
        <f t="shared" si="136"/>
        <v>12925</v>
      </c>
      <c r="X134" s="27">
        <f t="shared" si="136"/>
        <v>0</v>
      </c>
      <c r="Y134" s="27">
        <f t="shared" si="136"/>
        <v>0</v>
      </c>
      <c r="Z134" s="27">
        <f t="shared" si="136"/>
        <v>22463</v>
      </c>
      <c r="AA134" s="27">
        <f t="shared" si="136"/>
        <v>12925</v>
      </c>
      <c r="AB134" s="27">
        <f t="shared" si="136"/>
        <v>0</v>
      </c>
      <c r="AC134" s="27">
        <f t="shared" si="136"/>
        <v>0</v>
      </c>
      <c r="AD134" s="27">
        <f t="shared" si="136"/>
        <v>0</v>
      </c>
      <c r="AE134" s="27">
        <f t="shared" si="136"/>
        <v>0</v>
      </c>
      <c r="AF134" s="27">
        <f t="shared" si="136"/>
        <v>22463</v>
      </c>
      <c r="AG134" s="27">
        <f t="shared" si="136"/>
        <v>12925</v>
      </c>
      <c r="AH134" s="27">
        <f t="shared" si="136"/>
        <v>0</v>
      </c>
      <c r="AI134" s="27">
        <f t="shared" si="136"/>
        <v>0</v>
      </c>
      <c r="AJ134" s="27">
        <f t="shared" si="136"/>
        <v>0</v>
      </c>
      <c r="AK134" s="27">
        <f t="shared" si="136"/>
        <v>0</v>
      </c>
      <c r="AL134" s="27">
        <f t="shared" si="136"/>
        <v>22463</v>
      </c>
      <c r="AM134" s="27">
        <f t="shared" si="136"/>
        <v>12925</v>
      </c>
      <c r="AN134" s="28">
        <f t="shared" si="136"/>
        <v>0</v>
      </c>
      <c r="AO134" s="28">
        <f t="shared" si="136"/>
        <v>0</v>
      </c>
      <c r="AP134" s="28">
        <f t="shared" si="136"/>
        <v>0</v>
      </c>
      <c r="AQ134" s="27">
        <f t="shared" si="136"/>
        <v>0</v>
      </c>
      <c r="AR134" s="28">
        <f t="shared" si="136"/>
        <v>22463</v>
      </c>
      <c r="AS134" s="28">
        <f t="shared" si="136"/>
        <v>12925</v>
      </c>
      <c r="AT134" s="27">
        <f t="shared" si="136"/>
        <v>0</v>
      </c>
      <c r="AU134" s="27">
        <f t="shared" si="136"/>
        <v>0</v>
      </c>
      <c r="AV134" s="27">
        <f t="shared" si="136"/>
        <v>0</v>
      </c>
      <c r="AW134" s="27">
        <f t="shared" si="136"/>
        <v>0</v>
      </c>
      <c r="AX134" s="28">
        <f t="shared" si="136"/>
        <v>22463</v>
      </c>
      <c r="AY134" s="28">
        <f t="shared" si="136"/>
        <v>12925</v>
      </c>
      <c r="AZ134" s="27">
        <f t="shared" si="136"/>
        <v>-53</v>
      </c>
      <c r="BA134" s="27">
        <f t="shared" si="136"/>
        <v>0</v>
      </c>
      <c r="BB134" s="27">
        <f t="shared" si="136"/>
        <v>0</v>
      </c>
      <c r="BC134" s="27">
        <f t="shared" si="136"/>
        <v>0</v>
      </c>
      <c r="BD134" s="28">
        <f t="shared" si="136"/>
        <v>22410</v>
      </c>
      <c r="BE134" s="28">
        <f t="shared" si="136"/>
        <v>12925</v>
      </c>
      <c r="BF134" s="27">
        <f t="shared" si="136"/>
        <v>0</v>
      </c>
      <c r="BG134" s="28">
        <f t="shared" si="136"/>
        <v>0</v>
      </c>
      <c r="BH134" s="27">
        <f t="shared" si="136"/>
        <v>0</v>
      </c>
      <c r="BI134" s="28">
        <f t="shared" si="136"/>
        <v>0</v>
      </c>
      <c r="BJ134" s="28">
        <f t="shared" si="136"/>
        <v>22410</v>
      </c>
      <c r="BK134" s="28">
        <f t="shared" si="136"/>
        <v>12925</v>
      </c>
      <c r="BL134" s="28">
        <f t="shared" si="136"/>
        <v>0</v>
      </c>
      <c r="BM134" s="28">
        <f t="shared" si="136"/>
        <v>0</v>
      </c>
      <c r="BN134" s="28">
        <f t="shared" si="136"/>
        <v>0</v>
      </c>
      <c r="BO134" s="28">
        <f t="shared" si="136"/>
        <v>0</v>
      </c>
      <c r="BP134" s="28">
        <f t="shared" si="136"/>
        <v>22410</v>
      </c>
      <c r="BQ134" s="28">
        <f t="shared" si="136"/>
        <v>12925</v>
      </c>
      <c r="BR134" s="54">
        <f>BR135+BR141</f>
        <v>22405</v>
      </c>
      <c r="BS134" s="59">
        <f>BS135+BS141</f>
        <v>12920</v>
      </c>
      <c r="BT134" s="72">
        <f t="shared" si="75"/>
        <v>99.9776885319054</v>
      </c>
      <c r="BU134" s="73">
        <f>BS134/BQ134*100</f>
        <v>99.96131528046422</v>
      </c>
    </row>
    <row r="135" spans="1:73" ht="33">
      <c r="A135" s="5"/>
      <c r="B135" s="29" t="s">
        <v>21</v>
      </c>
      <c r="C135" s="31">
        <f aca="true" t="shared" si="137" ref="C135:C140">C134</f>
        <v>913</v>
      </c>
      <c r="D135" s="30" t="s">
        <v>109</v>
      </c>
      <c r="E135" s="31" t="s">
        <v>109</v>
      </c>
      <c r="F135" s="34" t="s">
        <v>117</v>
      </c>
      <c r="G135" s="31"/>
      <c r="H135" s="35">
        <f t="shared" si="135"/>
        <v>9538</v>
      </c>
      <c r="I135" s="35">
        <f t="shared" si="135"/>
        <v>0</v>
      </c>
      <c r="J135" s="35">
        <f t="shared" si="135"/>
        <v>0</v>
      </c>
      <c r="K135" s="35">
        <f t="shared" si="135"/>
        <v>0</v>
      </c>
      <c r="L135" s="35">
        <f t="shared" si="135"/>
        <v>0</v>
      </c>
      <c r="M135" s="35">
        <f t="shared" si="135"/>
        <v>0</v>
      </c>
      <c r="N135" s="35">
        <f t="shared" si="135"/>
        <v>9538</v>
      </c>
      <c r="O135" s="35">
        <f t="shared" si="135"/>
        <v>0</v>
      </c>
      <c r="P135" s="35">
        <f t="shared" si="135"/>
        <v>0</v>
      </c>
      <c r="Q135" s="35">
        <f t="shared" si="135"/>
        <v>0</v>
      </c>
      <c r="R135" s="35">
        <f t="shared" si="135"/>
        <v>0</v>
      </c>
      <c r="S135" s="35">
        <f t="shared" si="135"/>
        <v>0</v>
      </c>
      <c r="T135" s="35">
        <f t="shared" si="135"/>
        <v>9538</v>
      </c>
      <c r="U135" s="35">
        <f t="shared" si="135"/>
        <v>0</v>
      </c>
      <c r="V135" s="35">
        <f t="shared" si="135"/>
        <v>0</v>
      </c>
      <c r="W135" s="35">
        <f t="shared" si="135"/>
        <v>0</v>
      </c>
      <c r="X135" s="35">
        <f aca="true" t="shared" si="138" ref="X135:BS135">X136</f>
        <v>0</v>
      </c>
      <c r="Y135" s="35">
        <f t="shared" si="138"/>
        <v>0</v>
      </c>
      <c r="Z135" s="35">
        <f t="shared" si="138"/>
        <v>9538</v>
      </c>
      <c r="AA135" s="35">
        <f t="shared" si="138"/>
        <v>0</v>
      </c>
      <c r="AB135" s="35">
        <f t="shared" si="138"/>
        <v>0</v>
      </c>
      <c r="AC135" s="35">
        <f t="shared" si="138"/>
        <v>0</v>
      </c>
      <c r="AD135" s="35">
        <f t="shared" si="138"/>
        <v>0</v>
      </c>
      <c r="AE135" s="35">
        <f t="shared" si="138"/>
        <v>0</v>
      </c>
      <c r="AF135" s="35">
        <f t="shared" si="138"/>
        <v>9538</v>
      </c>
      <c r="AG135" s="35">
        <f t="shared" si="138"/>
        <v>0</v>
      </c>
      <c r="AH135" s="35">
        <f t="shared" si="138"/>
        <v>0</v>
      </c>
      <c r="AI135" s="35">
        <f t="shared" si="138"/>
        <v>0</v>
      </c>
      <c r="AJ135" s="35">
        <f t="shared" si="138"/>
        <v>0</v>
      </c>
      <c r="AK135" s="35">
        <f t="shared" si="138"/>
        <v>0</v>
      </c>
      <c r="AL135" s="35">
        <f t="shared" si="138"/>
        <v>9538</v>
      </c>
      <c r="AM135" s="35">
        <f t="shared" si="138"/>
        <v>0</v>
      </c>
      <c r="AN135" s="36">
        <f t="shared" si="138"/>
        <v>0</v>
      </c>
      <c r="AO135" s="36">
        <f t="shared" si="138"/>
        <v>0</v>
      </c>
      <c r="AP135" s="36">
        <f t="shared" si="138"/>
        <v>0</v>
      </c>
      <c r="AQ135" s="35">
        <f t="shared" si="138"/>
        <v>0</v>
      </c>
      <c r="AR135" s="36">
        <f t="shared" si="138"/>
        <v>9538</v>
      </c>
      <c r="AS135" s="36">
        <f t="shared" si="138"/>
        <v>0</v>
      </c>
      <c r="AT135" s="35">
        <f t="shared" si="138"/>
        <v>0</v>
      </c>
      <c r="AU135" s="35">
        <f t="shared" si="138"/>
        <v>0</v>
      </c>
      <c r="AV135" s="35">
        <f t="shared" si="138"/>
        <v>0</v>
      </c>
      <c r="AW135" s="35">
        <f t="shared" si="138"/>
        <v>0</v>
      </c>
      <c r="AX135" s="36">
        <f t="shared" si="138"/>
        <v>9538</v>
      </c>
      <c r="AY135" s="36">
        <f t="shared" si="138"/>
        <v>0</v>
      </c>
      <c r="AZ135" s="35">
        <f t="shared" si="138"/>
        <v>-53</v>
      </c>
      <c r="BA135" s="35">
        <f t="shared" si="138"/>
        <v>0</v>
      </c>
      <c r="BB135" s="35">
        <f t="shared" si="138"/>
        <v>0</v>
      </c>
      <c r="BC135" s="35">
        <f t="shared" si="138"/>
        <v>0</v>
      </c>
      <c r="BD135" s="36">
        <f t="shared" si="138"/>
        <v>9485</v>
      </c>
      <c r="BE135" s="36">
        <f t="shared" si="138"/>
        <v>0</v>
      </c>
      <c r="BF135" s="35">
        <f t="shared" si="138"/>
        <v>0</v>
      </c>
      <c r="BG135" s="36">
        <f t="shared" si="138"/>
        <v>0</v>
      </c>
      <c r="BH135" s="35">
        <f t="shared" si="138"/>
        <v>0</v>
      </c>
      <c r="BI135" s="36">
        <f t="shared" si="138"/>
        <v>0</v>
      </c>
      <c r="BJ135" s="36">
        <f t="shared" si="138"/>
        <v>9485</v>
      </c>
      <c r="BK135" s="36">
        <f t="shared" si="138"/>
        <v>0</v>
      </c>
      <c r="BL135" s="36">
        <f t="shared" si="138"/>
        <v>0</v>
      </c>
      <c r="BM135" s="36">
        <f t="shared" si="138"/>
        <v>0</v>
      </c>
      <c r="BN135" s="36">
        <f t="shared" si="138"/>
        <v>0</v>
      </c>
      <c r="BO135" s="36">
        <f t="shared" si="138"/>
        <v>0</v>
      </c>
      <c r="BP135" s="36">
        <f t="shared" si="138"/>
        <v>9485</v>
      </c>
      <c r="BQ135" s="36">
        <f t="shared" si="138"/>
        <v>0</v>
      </c>
      <c r="BR135" s="61">
        <f t="shared" si="138"/>
        <v>9485</v>
      </c>
      <c r="BS135" s="58">
        <f t="shared" si="138"/>
        <v>0</v>
      </c>
      <c r="BT135" s="68">
        <f t="shared" si="75"/>
        <v>100</v>
      </c>
      <c r="BU135" s="69"/>
    </row>
    <row r="136" spans="1:73" ht="33">
      <c r="A136" s="5"/>
      <c r="B136" s="29" t="s">
        <v>16</v>
      </c>
      <c r="C136" s="31">
        <f t="shared" si="137"/>
        <v>913</v>
      </c>
      <c r="D136" s="30" t="s">
        <v>109</v>
      </c>
      <c r="E136" s="31" t="s">
        <v>109</v>
      </c>
      <c r="F136" s="34" t="s">
        <v>39</v>
      </c>
      <c r="G136" s="31"/>
      <c r="H136" s="35">
        <f>H137+H139</f>
        <v>9538</v>
      </c>
      <c r="I136" s="35">
        <f aca="true" t="shared" si="139" ref="I136:BQ136">I137+I139</f>
        <v>0</v>
      </c>
      <c r="J136" s="35">
        <f t="shared" si="139"/>
        <v>0</v>
      </c>
      <c r="K136" s="35">
        <f t="shared" si="139"/>
        <v>0</v>
      </c>
      <c r="L136" s="35">
        <f t="shared" si="139"/>
        <v>0</v>
      </c>
      <c r="M136" s="35">
        <f t="shared" si="139"/>
        <v>0</v>
      </c>
      <c r="N136" s="35">
        <f t="shared" si="139"/>
        <v>9538</v>
      </c>
      <c r="O136" s="35">
        <f t="shared" si="139"/>
        <v>0</v>
      </c>
      <c r="P136" s="35">
        <f t="shared" si="139"/>
        <v>0</v>
      </c>
      <c r="Q136" s="35">
        <f t="shared" si="139"/>
        <v>0</v>
      </c>
      <c r="R136" s="35">
        <f t="shared" si="139"/>
        <v>0</v>
      </c>
      <c r="S136" s="35">
        <f t="shared" si="139"/>
        <v>0</v>
      </c>
      <c r="T136" s="35">
        <f t="shared" si="139"/>
        <v>9538</v>
      </c>
      <c r="U136" s="35">
        <f t="shared" si="139"/>
        <v>0</v>
      </c>
      <c r="V136" s="35">
        <f t="shared" si="139"/>
        <v>0</v>
      </c>
      <c r="W136" s="35">
        <f t="shared" si="139"/>
        <v>0</v>
      </c>
      <c r="X136" s="35">
        <f t="shared" si="139"/>
        <v>0</v>
      </c>
      <c r="Y136" s="35">
        <f t="shared" si="139"/>
        <v>0</v>
      </c>
      <c r="Z136" s="35">
        <f t="shared" si="139"/>
        <v>9538</v>
      </c>
      <c r="AA136" s="35">
        <f t="shared" si="139"/>
        <v>0</v>
      </c>
      <c r="AB136" s="35">
        <f t="shared" si="139"/>
        <v>0</v>
      </c>
      <c r="AC136" s="35">
        <f t="shared" si="139"/>
        <v>0</v>
      </c>
      <c r="AD136" s="35">
        <f t="shared" si="139"/>
        <v>0</v>
      </c>
      <c r="AE136" s="35">
        <f t="shared" si="139"/>
        <v>0</v>
      </c>
      <c r="AF136" s="35">
        <f t="shared" si="139"/>
        <v>9538</v>
      </c>
      <c r="AG136" s="35">
        <f t="shared" si="139"/>
        <v>0</v>
      </c>
      <c r="AH136" s="35">
        <f t="shared" si="139"/>
        <v>0</v>
      </c>
      <c r="AI136" s="35">
        <f t="shared" si="139"/>
        <v>0</v>
      </c>
      <c r="AJ136" s="35">
        <f t="shared" si="139"/>
        <v>0</v>
      </c>
      <c r="AK136" s="35">
        <f t="shared" si="139"/>
        <v>0</v>
      </c>
      <c r="AL136" s="35">
        <f t="shared" si="139"/>
        <v>9538</v>
      </c>
      <c r="AM136" s="35">
        <f t="shared" si="139"/>
        <v>0</v>
      </c>
      <c r="AN136" s="36">
        <f t="shared" si="139"/>
        <v>0</v>
      </c>
      <c r="AO136" s="36">
        <f t="shared" si="139"/>
        <v>0</v>
      </c>
      <c r="AP136" s="36">
        <f t="shared" si="139"/>
        <v>0</v>
      </c>
      <c r="AQ136" s="35">
        <f t="shared" si="139"/>
        <v>0</v>
      </c>
      <c r="AR136" s="36">
        <f t="shared" si="139"/>
        <v>9538</v>
      </c>
      <c r="AS136" s="36">
        <f t="shared" si="139"/>
        <v>0</v>
      </c>
      <c r="AT136" s="35">
        <f t="shared" si="139"/>
        <v>0</v>
      </c>
      <c r="AU136" s="35">
        <f t="shared" si="139"/>
        <v>0</v>
      </c>
      <c r="AV136" s="35">
        <f t="shared" si="139"/>
        <v>0</v>
      </c>
      <c r="AW136" s="35">
        <f t="shared" si="139"/>
        <v>0</v>
      </c>
      <c r="AX136" s="36">
        <f t="shared" si="139"/>
        <v>9538</v>
      </c>
      <c r="AY136" s="36">
        <f t="shared" si="139"/>
        <v>0</v>
      </c>
      <c r="AZ136" s="35">
        <f t="shared" si="139"/>
        <v>-53</v>
      </c>
      <c r="BA136" s="35">
        <f t="shared" si="139"/>
        <v>0</v>
      </c>
      <c r="BB136" s="35">
        <f t="shared" si="139"/>
        <v>0</v>
      </c>
      <c r="BC136" s="35">
        <f t="shared" si="139"/>
        <v>0</v>
      </c>
      <c r="BD136" s="36">
        <f t="shared" si="139"/>
        <v>9485</v>
      </c>
      <c r="BE136" s="36">
        <f t="shared" si="139"/>
        <v>0</v>
      </c>
      <c r="BF136" s="35">
        <f t="shared" si="139"/>
        <v>0</v>
      </c>
      <c r="BG136" s="36">
        <f t="shared" si="139"/>
        <v>0</v>
      </c>
      <c r="BH136" s="35">
        <f t="shared" si="139"/>
        <v>0</v>
      </c>
      <c r="BI136" s="36">
        <f t="shared" si="139"/>
        <v>0</v>
      </c>
      <c r="BJ136" s="36">
        <f t="shared" si="139"/>
        <v>9485</v>
      </c>
      <c r="BK136" s="36">
        <f t="shared" si="139"/>
        <v>0</v>
      </c>
      <c r="BL136" s="36">
        <f t="shared" si="139"/>
        <v>0</v>
      </c>
      <c r="BM136" s="36">
        <f t="shared" si="139"/>
        <v>0</v>
      </c>
      <c r="BN136" s="36">
        <f t="shared" si="139"/>
        <v>0</v>
      </c>
      <c r="BO136" s="36">
        <f t="shared" si="139"/>
        <v>0</v>
      </c>
      <c r="BP136" s="36">
        <f t="shared" si="139"/>
        <v>9485</v>
      </c>
      <c r="BQ136" s="36">
        <f t="shared" si="139"/>
        <v>0</v>
      </c>
      <c r="BR136" s="61">
        <f>BR137+BR139</f>
        <v>9485</v>
      </c>
      <c r="BS136" s="58">
        <f>BS137+BS139</f>
        <v>0</v>
      </c>
      <c r="BT136" s="68">
        <f aca="true" t="shared" si="140" ref="BT136:BU177">BR136/BP136*100</f>
        <v>100</v>
      </c>
      <c r="BU136" s="69"/>
    </row>
    <row r="137" spans="1:73" ht="16.5">
      <c r="A137" s="5"/>
      <c r="B137" s="29" t="s">
        <v>46</v>
      </c>
      <c r="C137" s="31">
        <f t="shared" si="137"/>
        <v>913</v>
      </c>
      <c r="D137" s="30" t="s">
        <v>109</v>
      </c>
      <c r="E137" s="31" t="s">
        <v>109</v>
      </c>
      <c r="F137" s="34" t="s">
        <v>52</v>
      </c>
      <c r="G137" s="31"/>
      <c r="H137" s="35">
        <f aca="true" t="shared" si="141" ref="H137:BS137">H138</f>
        <v>6919</v>
      </c>
      <c r="I137" s="35">
        <f t="shared" si="141"/>
        <v>0</v>
      </c>
      <c r="J137" s="35">
        <f t="shared" si="141"/>
        <v>0</v>
      </c>
      <c r="K137" s="35">
        <f t="shared" si="141"/>
        <v>0</v>
      </c>
      <c r="L137" s="35">
        <f t="shared" si="141"/>
        <v>0</v>
      </c>
      <c r="M137" s="35">
        <f t="shared" si="141"/>
        <v>0</v>
      </c>
      <c r="N137" s="35">
        <f t="shared" si="141"/>
        <v>6919</v>
      </c>
      <c r="O137" s="35">
        <f t="shared" si="141"/>
        <v>0</v>
      </c>
      <c r="P137" s="35">
        <f t="shared" si="141"/>
        <v>0</v>
      </c>
      <c r="Q137" s="35">
        <f t="shared" si="141"/>
        <v>0</v>
      </c>
      <c r="R137" s="35">
        <f t="shared" si="141"/>
        <v>0</v>
      </c>
      <c r="S137" s="35">
        <f t="shared" si="141"/>
        <v>0</v>
      </c>
      <c r="T137" s="35">
        <f t="shared" si="141"/>
        <v>6919</v>
      </c>
      <c r="U137" s="35">
        <f t="shared" si="141"/>
        <v>0</v>
      </c>
      <c r="V137" s="35">
        <f t="shared" si="141"/>
        <v>0</v>
      </c>
      <c r="W137" s="35">
        <f t="shared" si="141"/>
        <v>0</v>
      </c>
      <c r="X137" s="35">
        <f t="shared" si="141"/>
        <v>0</v>
      </c>
      <c r="Y137" s="35">
        <f t="shared" si="141"/>
        <v>0</v>
      </c>
      <c r="Z137" s="35">
        <f t="shared" si="141"/>
        <v>6919</v>
      </c>
      <c r="AA137" s="35">
        <f t="shared" si="141"/>
        <v>0</v>
      </c>
      <c r="AB137" s="35">
        <f t="shared" si="141"/>
        <v>0</v>
      </c>
      <c r="AC137" s="35">
        <f t="shared" si="141"/>
        <v>0</v>
      </c>
      <c r="AD137" s="35">
        <f t="shared" si="141"/>
        <v>0</v>
      </c>
      <c r="AE137" s="35">
        <f t="shared" si="141"/>
        <v>0</v>
      </c>
      <c r="AF137" s="35">
        <f t="shared" si="141"/>
        <v>6919</v>
      </c>
      <c r="AG137" s="35">
        <f t="shared" si="141"/>
        <v>0</v>
      </c>
      <c r="AH137" s="35">
        <f t="shared" si="141"/>
        <v>0</v>
      </c>
      <c r="AI137" s="35">
        <f t="shared" si="141"/>
        <v>0</v>
      </c>
      <c r="AJ137" s="35">
        <f t="shared" si="141"/>
        <v>0</v>
      </c>
      <c r="AK137" s="35">
        <f t="shared" si="141"/>
        <v>0</v>
      </c>
      <c r="AL137" s="35">
        <f t="shared" si="141"/>
        <v>6919</v>
      </c>
      <c r="AM137" s="35">
        <f t="shared" si="141"/>
        <v>0</v>
      </c>
      <c r="AN137" s="36">
        <f t="shared" si="141"/>
        <v>0</v>
      </c>
      <c r="AO137" s="36">
        <f t="shared" si="141"/>
        <v>0</v>
      </c>
      <c r="AP137" s="36">
        <f t="shared" si="141"/>
        <v>0</v>
      </c>
      <c r="AQ137" s="35">
        <f t="shared" si="141"/>
        <v>0</v>
      </c>
      <c r="AR137" s="36">
        <f t="shared" si="141"/>
        <v>6919</v>
      </c>
      <c r="AS137" s="36">
        <f t="shared" si="141"/>
        <v>0</v>
      </c>
      <c r="AT137" s="35">
        <f t="shared" si="141"/>
        <v>0</v>
      </c>
      <c r="AU137" s="35">
        <f t="shared" si="141"/>
        <v>0</v>
      </c>
      <c r="AV137" s="35">
        <f t="shared" si="141"/>
        <v>0</v>
      </c>
      <c r="AW137" s="35">
        <f t="shared" si="141"/>
        <v>0</v>
      </c>
      <c r="AX137" s="36">
        <f t="shared" si="141"/>
        <v>6919</v>
      </c>
      <c r="AY137" s="36">
        <f t="shared" si="141"/>
        <v>0</v>
      </c>
      <c r="AZ137" s="35">
        <f t="shared" si="141"/>
        <v>-53</v>
      </c>
      <c r="BA137" s="35">
        <f t="shared" si="141"/>
        <v>0</v>
      </c>
      <c r="BB137" s="35">
        <f t="shared" si="141"/>
        <v>0</v>
      </c>
      <c r="BC137" s="35">
        <f t="shared" si="141"/>
        <v>0</v>
      </c>
      <c r="BD137" s="36">
        <f t="shared" si="141"/>
        <v>6866</v>
      </c>
      <c r="BE137" s="36">
        <f t="shared" si="141"/>
        <v>0</v>
      </c>
      <c r="BF137" s="35">
        <f t="shared" si="141"/>
        <v>0</v>
      </c>
      <c r="BG137" s="36">
        <f t="shared" si="141"/>
        <v>0</v>
      </c>
      <c r="BH137" s="35">
        <f t="shared" si="141"/>
        <v>0</v>
      </c>
      <c r="BI137" s="36">
        <f t="shared" si="141"/>
        <v>0</v>
      </c>
      <c r="BJ137" s="36">
        <f t="shared" si="141"/>
        <v>6866</v>
      </c>
      <c r="BK137" s="36">
        <f t="shared" si="141"/>
        <v>0</v>
      </c>
      <c r="BL137" s="36">
        <f t="shared" si="141"/>
        <v>0</v>
      </c>
      <c r="BM137" s="36">
        <f t="shared" si="141"/>
        <v>0</v>
      </c>
      <c r="BN137" s="36">
        <f t="shared" si="141"/>
        <v>0</v>
      </c>
      <c r="BO137" s="36">
        <f t="shared" si="141"/>
        <v>0</v>
      </c>
      <c r="BP137" s="36">
        <f t="shared" si="141"/>
        <v>6866</v>
      </c>
      <c r="BQ137" s="36">
        <f t="shared" si="141"/>
        <v>0</v>
      </c>
      <c r="BR137" s="61">
        <f t="shared" si="141"/>
        <v>6866</v>
      </c>
      <c r="BS137" s="58">
        <f t="shared" si="141"/>
        <v>0</v>
      </c>
      <c r="BT137" s="68">
        <f t="shared" si="140"/>
        <v>100</v>
      </c>
      <c r="BU137" s="69"/>
    </row>
    <row r="138" spans="1:73" ht="33">
      <c r="A138" s="5"/>
      <c r="B138" s="29" t="s">
        <v>17</v>
      </c>
      <c r="C138" s="31">
        <f t="shared" si="137"/>
        <v>913</v>
      </c>
      <c r="D138" s="30" t="s">
        <v>109</v>
      </c>
      <c r="E138" s="31" t="s">
        <v>109</v>
      </c>
      <c r="F138" s="41" t="s">
        <v>52</v>
      </c>
      <c r="G138" s="31" t="s">
        <v>18</v>
      </c>
      <c r="H138" s="32">
        <v>6919</v>
      </c>
      <c r="I138" s="32"/>
      <c r="J138" s="32"/>
      <c r="K138" s="32"/>
      <c r="L138" s="32"/>
      <c r="M138" s="32"/>
      <c r="N138" s="32">
        <f>M138+L138+K138+J138+H138</f>
        <v>6919</v>
      </c>
      <c r="O138" s="32">
        <f>K138+I138</f>
        <v>0</v>
      </c>
      <c r="P138" s="32"/>
      <c r="Q138" s="32"/>
      <c r="R138" s="32"/>
      <c r="S138" s="32"/>
      <c r="T138" s="32">
        <f>S138+R138+Q138+P138+N138</f>
        <v>6919</v>
      </c>
      <c r="U138" s="32">
        <f>Q138+O138</f>
        <v>0</v>
      </c>
      <c r="V138" s="32"/>
      <c r="W138" s="32"/>
      <c r="X138" s="32"/>
      <c r="Y138" s="32"/>
      <c r="Z138" s="32">
        <f>Y138+X138+W138+V138+T138</f>
        <v>6919</v>
      </c>
      <c r="AA138" s="32">
        <f>W138+U138</f>
        <v>0</v>
      </c>
      <c r="AB138" s="32"/>
      <c r="AC138" s="32"/>
      <c r="AD138" s="32"/>
      <c r="AE138" s="32"/>
      <c r="AF138" s="32">
        <f>AE138+AD138+AC138+AB138+Z138</f>
        <v>6919</v>
      </c>
      <c r="AG138" s="32">
        <f>AC138+AA138</f>
        <v>0</v>
      </c>
      <c r="AH138" s="32"/>
      <c r="AI138" s="32"/>
      <c r="AJ138" s="32"/>
      <c r="AK138" s="32"/>
      <c r="AL138" s="32">
        <f>AK138+AJ138+AI138+AH138+AF138</f>
        <v>6919</v>
      </c>
      <c r="AM138" s="32">
        <f>AI138+AG138</f>
        <v>0</v>
      </c>
      <c r="AN138" s="33"/>
      <c r="AO138" s="33"/>
      <c r="AP138" s="33"/>
      <c r="AQ138" s="32"/>
      <c r="AR138" s="33">
        <f>AQ138+AP138+AO138+AN138+AL138</f>
        <v>6919</v>
      </c>
      <c r="AS138" s="33">
        <f>AO138+AM138</f>
        <v>0</v>
      </c>
      <c r="AT138" s="32"/>
      <c r="AU138" s="32"/>
      <c r="AV138" s="32"/>
      <c r="AW138" s="32"/>
      <c r="AX138" s="33">
        <f>AW138+AV138+AU138+AT138+AR138</f>
        <v>6919</v>
      </c>
      <c r="AY138" s="33">
        <f>AU138+AS138</f>
        <v>0</v>
      </c>
      <c r="AZ138" s="32">
        <v>-53</v>
      </c>
      <c r="BA138" s="32"/>
      <c r="BB138" s="32"/>
      <c r="BC138" s="32"/>
      <c r="BD138" s="33">
        <f>BC138+BB138+BA138+AZ138+AX138</f>
        <v>6866</v>
      </c>
      <c r="BE138" s="33">
        <f>BA138+AY138</f>
        <v>0</v>
      </c>
      <c r="BF138" s="32"/>
      <c r="BG138" s="33"/>
      <c r="BH138" s="32"/>
      <c r="BI138" s="33"/>
      <c r="BJ138" s="33">
        <f>BI138+BH138+BG138+BF138+BD138</f>
        <v>6866</v>
      </c>
      <c r="BK138" s="33">
        <f>BG138+BE138</f>
        <v>0</v>
      </c>
      <c r="BL138" s="33"/>
      <c r="BM138" s="33"/>
      <c r="BN138" s="33"/>
      <c r="BO138" s="33"/>
      <c r="BP138" s="33">
        <f>BO138+BN138+BM138+BL138+BJ138</f>
        <v>6866</v>
      </c>
      <c r="BQ138" s="33">
        <f>BM138+BK138</f>
        <v>0</v>
      </c>
      <c r="BR138" s="57">
        <v>6866</v>
      </c>
      <c r="BS138" s="58"/>
      <c r="BT138" s="68">
        <f t="shared" si="140"/>
        <v>100</v>
      </c>
      <c r="BU138" s="69"/>
    </row>
    <row r="139" spans="1:73" ht="16.5">
      <c r="A139" s="7"/>
      <c r="B139" s="29" t="s">
        <v>23</v>
      </c>
      <c r="C139" s="31">
        <f t="shared" si="137"/>
        <v>913</v>
      </c>
      <c r="D139" s="30" t="s">
        <v>109</v>
      </c>
      <c r="E139" s="31" t="s">
        <v>109</v>
      </c>
      <c r="F139" s="41" t="s">
        <v>53</v>
      </c>
      <c r="G139" s="31"/>
      <c r="H139" s="35">
        <f aca="true" t="shared" si="142" ref="H139:BS139">H140</f>
        <v>2619</v>
      </c>
      <c r="I139" s="35">
        <f t="shared" si="142"/>
        <v>0</v>
      </c>
      <c r="J139" s="35">
        <f t="shared" si="142"/>
        <v>0</v>
      </c>
      <c r="K139" s="35">
        <f t="shared" si="142"/>
        <v>0</v>
      </c>
      <c r="L139" s="35">
        <f t="shared" si="142"/>
        <v>0</v>
      </c>
      <c r="M139" s="35">
        <f t="shared" si="142"/>
        <v>0</v>
      </c>
      <c r="N139" s="35">
        <f t="shared" si="142"/>
        <v>2619</v>
      </c>
      <c r="O139" s="35">
        <f t="shared" si="142"/>
        <v>0</v>
      </c>
      <c r="P139" s="35">
        <f t="shared" si="142"/>
        <v>0</v>
      </c>
      <c r="Q139" s="35">
        <f t="shared" si="142"/>
        <v>0</v>
      </c>
      <c r="R139" s="35">
        <f t="shared" si="142"/>
        <v>0</v>
      </c>
      <c r="S139" s="35">
        <f t="shared" si="142"/>
        <v>0</v>
      </c>
      <c r="T139" s="35">
        <f t="shared" si="142"/>
        <v>2619</v>
      </c>
      <c r="U139" s="35">
        <f t="shared" si="142"/>
        <v>0</v>
      </c>
      <c r="V139" s="35">
        <f t="shared" si="142"/>
        <v>0</v>
      </c>
      <c r="W139" s="35">
        <f t="shared" si="142"/>
        <v>0</v>
      </c>
      <c r="X139" s="35">
        <f t="shared" si="142"/>
        <v>0</v>
      </c>
      <c r="Y139" s="35">
        <f t="shared" si="142"/>
        <v>0</v>
      </c>
      <c r="Z139" s="35">
        <f t="shared" si="142"/>
        <v>2619</v>
      </c>
      <c r="AA139" s="35">
        <f t="shared" si="142"/>
        <v>0</v>
      </c>
      <c r="AB139" s="35">
        <f t="shared" si="142"/>
        <v>0</v>
      </c>
      <c r="AC139" s="35">
        <f t="shared" si="142"/>
        <v>0</v>
      </c>
      <c r="AD139" s="35">
        <f t="shared" si="142"/>
        <v>0</v>
      </c>
      <c r="AE139" s="35">
        <f t="shared" si="142"/>
        <v>0</v>
      </c>
      <c r="AF139" s="35">
        <f t="shared" si="142"/>
        <v>2619</v>
      </c>
      <c r="AG139" s="35">
        <f t="shared" si="142"/>
        <v>0</v>
      </c>
      <c r="AH139" s="35">
        <f t="shared" si="142"/>
        <v>0</v>
      </c>
      <c r="AI139" s="35">
        <f t="shared" si="142"/>
        <v>0</v>
      </c>
      <c r="AJ139" s="35">
        <f t="shared" si="142"/>
        <v>0</v>
      </c>
      <c r="AK139" s="35">
        <f t="shared" si="142"/>
        <v>0</v>
      </c>
      <c r="AL139" s="35">
        <f t="shared" si="142"/>
        <v>2619</v>
      </c>
      <c r="AM139" s="35">
        <f t="shared" si="142"/>
        <v>0</v>
      </c>
      <c r="AN139" s="36">
        <f t="shared" si="142"/>
        <v>0</v>
      </c>
      <c r="AO139" s="36">
        <f t="shared" si="142"/>
        <v>0</v>
      </c>
      <c r="AP139" s="36">
        <f t="shared" si="142"/>
        <v>0</v>
      </c>
      <c r="AQ139" s="35">
        <f t="shared" si="142"/>
        <v>0</v>
      </c>
      <c r="AR139" s="36">
        <f t="shared" si="142"/>
        <v>2619</v>
      </c>
      <c r="AS139" s="36">
        <f t="shared" si="142"/>
        <v>0</v>
      </c>
      <c r="AT139" s="35">
        <f t="shared" si="142"/>
        <v>0</v>
      </c>
      <c r="AU139" s="35">
        <f t="shared" si="142"/>
        <v>0</v>
      </c>
      <c r="AV139" s="35">
        <f t="shared" si="142"/>
        <v>0</v>
      </c>
      <c r="AW139" s="35">
        <f t="shared" si="142"/>
        <v>0</v>
      </c>
      <c r="AX139" s="36">
        <f t="shared" si="142"/>
        <v>2619</v>
      </c>
      <c r="AY139" s="36">
        <f t="shared" si="142"/>
        <v>0</v>
      </c>
      <c r="AZ139" s="35">
        <f t="shared" si="142"/>
        <v>0</v>
      </c>
      <c r="BA139" s="35">
        <f t="shared" si="142"/>
        <v>0</v>
      </c>
      <c r="BB139" s="35">
        <f t="shared" si="142"/>
        <v>0</v>
      </c>
      <c r="BC139" s="35">
        <f t="shared" si="142"/>
        <v>0</v>
      </c>
      <c r="BD139" s="36">
        <f t="shared" si="142"/>
        <v>2619</v>
      </c>
      <c r="BE139" s="36">
        <f t="shared" si="142"/>
        <v>0</v>
      </c>
      <c r="BF139" s="35">
        <f t="shared" si="142"/>
        <v>0</v>
      </c>
      <c r="BG139" s="36">
        <f t="shared" si="142"/>
        <v>0</v>
      </c>
      <c r="BH139" s="35">
        <f t="shared" si="142"/>
        <v>0</v>
      </c>
      <c r="BI139" s="36">
        <f t="shared" si="142"/>
        <v>0</v>
      </c>
      <c r="BJ139" s="36">
        <f t="shared" si="142"/>
        <v>2619</v>
      </c>
      <c r="BK139" s="36">
        <f t="shared" si="142"/>
        <v>0</v>
      </c>
      <c r="BL139" s="36">
        <f t="shared" si="142"/>
        <v>0</v>
      </c>
      <c r="BM139" s="36">
        <f t="shared" si="142"/>
        <v>0</v>
      </c>
      <c r="BN139" s="36">
        <f t="shared" si="142"/>
        <v>0</v>
      </c>
      <c r="BO139" s="36">
        <f t="shared" si="142"/>
        <v>0</v>
      </c>
      <c r="BP139" s="36">
        <f t="shared" si="142"/>
        <v>2619</v>
      </c>
      <c r="BQ139" s="36">
        <f t="shared" si="142"/>
        <v>0</v>
      </c>
      <c r="BR139" s="61">
        <f t="shared" si="142"/>
        <v>2619</v>
      </c>
      <c r="BS139" s="58">
        <f t="shared" si="142"/>
        <v>0</v>
      </c>
      <c r="BT139" s="68">
        <f t="shared" si="140"/>
        <v>100</v>
      </c>
      <c r="BU139" s="69"/>
    </row>
    <row r="140" spans="1:73" ht="33">
      <c r="A140" s="7"/>
      <c r="B140" s="29" t="s">
        <v>17</v>
      </c>
      <c r="C140" s="31">
        <f t="shared" si="137"/>
        <v>913</v>
      </c>
      <c r="D140" s="30" t="s">
        <v>109</v>
      </c>
      <c r="E140" s="31" t="s">
        <v>109</v>
      </c>
      <c r="F140" s="41" t="s">
        <v>53</v>
      </c>
      <c r="G140" s="31" t="s">
        <v>18</v>
      </c>
      <c r="H140" s="32">
        <v>2619</v>
      </c>
      <c r="I140" s="32"/>
      <c r="J140" s="32"/>
      <c r="K140" s="32"/>
      <c r="L140" s="32"/>
      <c r="M140" s="32"/>
      <c r="N140" s="32">
        <f>M140+L140+K140+J140+H140</f>
        <v>2619</v>
      </c>
      <c r="O140" s="32">
        <f>K140+I140</f>
        <v>0</v>
      </c>
      <c r="P140" s="32"/>
      <c r="Q140" s="32"/>
      <c r="R140" s="32"/>
      <c r="S140" s="32"/>
      <c r="T140" s="32">
        <f>S140+R140+Q140+P140+N140</f>
        <v>2619</v>
      </c>
      <c r="U140" s="32">
        <f>Q140+O140</f>
        <v>0</v>
      </c>
      <c r="V140" s="32"/>
      <c r="W140" s="32"/>
      <c r="X140" s="32"/>
      <c r="Y140" s="32"/>
      <c r="Z140" s="32">
        <f>Y140+X140+W140+V140+T140</f>
        <v>2619</v>
      </c>
      <c r="AA140" s="32">
        <f>W140+U140</f>
        <v>0</v>
      </c>
      <c r="AB140" s="32"/>
      <c r="AC140" s="32"/>
      <c r="AD140" s="32"/>
      <c r="AE140" s="32"/>
      <c r="AF140" s="32">
        <f>AE140+AD140+AC140+AB140+Z140</f>
        <v>2619</v>
      </c>
      <c r="AG140" s="32">
        <f>AC140+AA140</f>
        <v>0</v>
      </c>
      <c r="AH140" s="32"/>
      <c r="AI140" s="32"/>
      <c r="AJ140" s="32"/>
      <c r="AK140" s="32"/>
      <c r="AL140" s="32">
        <f>AK140+AJ140+AI140+AH140+AF140</f>
        <v>2619</v>
      </c>
      <c r="AM140" s="32">
        <f>AI140+AG140</f>
        <v>0</v>
      </c>
      <c r="AN140" s="33"/>
      <c r="AO140" s="33"/>
      <c r="AP140" s="33"/>
      <c r="AQ140" s="32"/>
      <c r="AR140" s="33">
        <f>AQ140+AP140+AO140+AN140+AL140</f>
        <v>2619</v>
      </c>
      <c r="AS140" s="33">
        <f>AO140+AM140</f>
        <v>0</v>
      </c>
      <c r="AT140" s="32"/>
      <c r="AU140" s="32"/>
      <c r="AV140" s="32"/>
      <c r="AW140" s="32"/>
      <c r="AX140" s="33">
        <f>AW140+AV140+AU140+AT140+AR140</f>
        <v>2619</v>
      </c>
      <c r="AY140" s="33">
        <f>AU140+AS140</f>
        <v>0</v>
      </c>
      <c r="AZ140" s="32"/>
      <c r="BA140" s="32"/>
      <c r="BB140" s="32"/>
      <c r="BC140" s="32"/>
      <c r="BD140" s="33">
        <f>BC140+BB140+BA140+AZ140+AX140</f>
        <v>2619</v>
      </c>
      <c r="BE140" s="33">
        <f>BA140+AY140</f>
        <v>0</v>
      </c>
      <c r="BF140" s="32"/>
      <c r="BG140" s="33"/>
      <c r="BH140" s="32"/>
      <c r="BI140" s="33"/>
      <c r="BJ140" s="33">
        <f>BI140+BH140+BG140+BF140+BD140</f>
        <v>2619</v>
      </c>
      <c r="BK140" s="33">
        <f>BG140+BE140</f>
        <v>0</v>
      </c>
      <c r="BL140" s="33"/>
      <c r="BM140" s="33"/>
      <c r="BN140" s="33"/>
      <c r="BO140" s="33"/>
      <c r="BP140" s="33">
        <f>BO140+BN140+BM140+BL140+BJ140</f>
        <v>2619</v>
      </c>
      <c r="BQ140" s="33">
        <f>BM140+BK140</f>
        <v>0</v>
      </c>
      <c r="BR140" s="57">
        <v>2619</v>
      </c>
      <c r="BS140" s="58"/>
      <c r="BT140" s="68">
        <f t="shared" si="140"/>
        <v>100</v>
      </c>
      <c r="BU140" s="69"/>
    </row>
    <row r="141" spans="1:73" ht="49.5">
      <c r="A141" s="7"/>
      <c r="B141" s="29" t="s">
        <v>128</v>
      </c>
      <c r="C141" s="31" t="s">
        <v>89</v>
      </c>
      <c r="D141" s="30" t="s">
        <v>109</v>
      </c>
      <c r="E141" s="31" t="s">
        <v>109</v>
      </c>
      <c r="F141" s="41" t="s">
        <v>121</v>
      </c>
      <c r="G141" s="31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>
        <f>V142</f>
        <v>0</v>
      </c>
      <c r="W141" s="32">
        <f aca="true" t="shared" si="143" ref="W141:AE142">W142</f>
        <v>12925</v>
      </c>
      <c r="X141" s="32">
        <f t="shared" si="143"/>
        <v>0</v>
      </c>
      <c r="Y141" s="32">
        <f t="shared" si="143"/>
        <v>0</v>
      </c>
      <c r="Z141" s="32">
        <f t="shared" si="143"/>
        <v>12925</v>
      </c>
      <c r="AA141" s="32">
        <f t="shared" si="143"/>
        <v>12925</v>
      </c>
      <c r="AB141" s="32">
        <f t="shared" si="143"/>
        <v>0</v>
      </c>
      <c r="AC141" s="32">
        <f t="shared" si="143"/>
        <v>0</v>
      </c>
      <c r="AD141" s="32">
        <f t="shared" si="143"/>
        <v>0</v>
      </c>
      <c r="AE141" s="32">
        <f t="shared" si="143"/>
        <v>0</v>
      </c>
      <c r="AF141" s="32">
        <f>AF142</f>
        <v>12925</v>
      </c>
      <c r="AG141" s="32">
        <f>AG142</f>
        <v>12925</v>
      </c>
      <c r="AH141" s="32">
        <f aca="true" t="shared" si="144" ref="AH141:AK142">AH142</f>
        <v>0</v>
      </c>
      <c r="AI141" s="32">
        <f t="shared" si="144"/>
        <v>0</v>
      </c>
      <c r="AJ141" s="32">
        <f t="shared" si="144"/>
        <v>0</v>
      </c>
      <c r="AK141" s="32">
        <f t="shared" si="144"/>
        <v>0</v>
      </c>
      <c r="AL141" s="32">
        <f>AL142</f>
        <v>12925</v>
      </c>
      <c r="AM141" s="32">
        <f>AM142</f>
        <v>12925</v>
      </c>
      <c r="AN141" s="33">
        <f aca="true" t="shared" si="145" ref="AN141:AQ142">AN142</f>
        <v>0</v>
      </c>
      <c r="AO141" s="33">
        <f t="shared" si="145"/>
        <v>0</v>
      </c>
      <c r="AP141" s="33">
        <f t="shared" si="145"/>
        <v>0</v>
      </c>
      <c r="AQ141" s="32">
        <f t="shared" si="145"/>
        <v>0</v>
      </c>
      <c r="AR141" s="33">
        <f>AR142</f>
        <v>12925</v>
      </c>
      <c r="AS141" s="33">
        <f>AS142</f>
        <v>12925</v>
      </c>
      <c r="AT141" s="32">
        <f aca="true" t="shared" si="146" ref="AT141:AW142">AT142</f>
        <v>0</v>
      </c>
      <c r="AU141" s="32">
        <f t="shared" si="146"/>
        <v>0</v>
      </c>
      <c r="AV141" s="32">
        <f t="shared" si="146"/>
        <v>0</v>
      </c>
      <c r="AW141" s="32">
        <f t="shared" si="146"/>
        <v>0</v>
      </c>
      <c r="AX141" s="33">
        <f>AX142</f>
        <v>12925</v>
      </c>
      <c r="AY141" s="33">
        <f>AY142</f>
        <v>12925</v>
      </c>
      <c r="AZ141" s="32">
        <f aca="true" t="shared" si="147" ref="AZ141:BC142">AZ142</f>
        <v>0</v>
      </c>
      <c r="BA141" s="32">
        <f t="shared" si="147"/>
        <v>0</v>
      </c>
      <c r="BB141" s="32">
        <f t="shared" si="147"/>
        <v>0</v>
      </c>
      <c r="BC141" s="32">
        <f t="shared" si="147"/>
        <v>0</v>
      </c>
      <c r="BD141" s="33">
        <f>BD142</f>
        <v>12925</v>
      </c>
      <c r="BE141" s="33">
        <f>BE142</f>
        <v>12925</v>
      </c>
      <c r="BF141" s="32">
        <f aca="true" t="shared" si="148" ref="BF141:BI142">BF142</f>
        <v>0</v>
      </c>
      <c r="BG141" s="33">
        <f t="shared" si="148"/>
        <v>0</v>
      </c>
      <c r="BH141" s="32">
        <f t="shared" si="148"/>
        <v>0</v>
      </c>
      <c r="BI141" s="33">
        <f t="shared" si="148"/>
        <v>0</v>
      </c>
      <c r="BJ141" s="33">
        <f>BJ142</f>
        <v>12925</v>
      </c>
      <c r="BK141" s="33">
        <f>BK142</f>
        <v>12925</v>
      </c>
      <c r="BL141" s="33">
        <f aca="true" t="shared" si="149" ref="BL141:BS142">BL142</f>
        <v>0</v>
      </c>
      <c r="BM141" s="33">
        <f t="shared" si="149"/>
        <v>0</v>
      </c>
      <c r="BN141" s="33">
        <f t="shared" si="149"/>
        <v>0</v>
      </c>
      <c r="BO141" s="33">
        <f t="shared" si="149"/>
        <v>0</v>
      </c>
      <c r="BP141" s="33">
        <f t="shared" si="149"/>
        <v>12925</v>
      </c>
      <c r="BQ141" s="33">
        <f t="shared" si="149"/>
        <v>12925</v>
      </c>
      <c r="BR141" s="55">
        <f t="shared" si="149"/>
        <v>12920</v>
      </c>
      <c r="BS141" s="56">
        <f t="shared" si="149"/>
        <v>12920</v>
      </c>
      <c r="BT141" s="68">
        <f t="shared" si="140"/>
        <v>99.96131528046422</v>
      </c>
      <c r="BU141" s="69">
        <f>BS141/BQ141*100</f>
        <v>99.96131528046422</v>
      </c>
    </row>
    <row r="142" spans="1:73" ht="106.5" customHeight="1">
      <c r="A142" s="7"/>
      <c r="B142" s="29" t="s">
        <v>123</v>
      </c>
      <c r="C142" s="31" t="s">
        <v>89</v>
      </c>
      <c r="D142" s="30" t="s">
        <v>109</v>
      </c>
      <c r="E142" s="31" t="s">
        <v>109</v>
      </c>
      <c r="F142" s="41" t="s">
        <v>122</v>
      </c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>
        <f>V143</f>
        <v>0</v>
      </c>
      <c r="W142" s="32">
        <f t="shared" si="143"/>
        <v>12925</v>
      </c>
      <c r="X142" s="32">
        <f t="shared" si="143"/>
        <v>0</v>
      </c>
      <c r="Y142" s="32">
        <f t="shared" si="143"/>
        <v>0</v>
      </c>
      <c r="Z142" s="32">
        <f t="shared" si="143"/>
        <v>12925</v>
      </c>
      <c r="AA142" s="32">
        <f t="shared" si="143"/>
        <v>12925</v>
      </c>
      <c r="AB142" s="32">
        <f t="shared" si="143"/>
        <v>0</v>
      </c>
      <c r="AC142" s="32">
        <f t="shared" si="143"/>
        <v>0</v>
      </c>
      <c r="AD142" s="32">
        <f t="shared" si="143"/>
        <v>0</v>
      </c>
      <c r="AE142" s="32">
        <f t="shared" si="143"/>
        <v>0</v>
      </c>
      <c r="AF142" s="32">
        <f>AF143</f>
        <v>12925</v>
      </c>
      <c r="AG142" s="32">
        <f>AG143</f>
        <v>12925</v>
      </c>
      <c r="AH142" s="32">
        <f t="shared" si="144"/>
        <v>0</v>
      </c>
      <c r="AI142" s="32">
        <f t="shared" si="144"/>
        <v>0</v>
      </c>
      <c r="AJ142" s="32">
        <f t="shared" si="144"/>
        <v>0</v>
      </c>
      <c r="AK142" s="32">
        <f t="shared" si="144"/>
        <v>0</v>
      </c>
      <c r="AL142" s="32">
        <f>AL143</f>
        <v>12925</v>
      </c>
      <c r="AM142" s="32">
        <f>AM143</f>
        <v>12925</v>
      </c>
      <c r="AN142" s="33">
        <f t="shared" si="145"/>
        <v>0</v>
      </c>
      <c r="AO142" s="33">
        <f t="shared" si="145"/>
        <v>0</v>
      </c>
      <c r="AP142" s="33">
        <f t="shared" si="145"/>
        <v>0</v>
      </c>
      <c r="AQ142" s="32">
        <f t="shared" si="145"/>
        <v>0</v>
      </c>
      <c r="AR142" s="33">
        <f>AR143</f>
        <v>12925</v>
      </c>
      <c r="AS142" s="33">
        <f>AS143</f>
        <v>12925</v>
      </c>
      <c r="AT142" s="32">
        <f t="shared" si="146"/>
        <v>0</v>
      </c>
      <c r="AU142" s="32">
        <f t="shared" si="146"/>
        <v>0</v>
      </c>
      <c r="AV142" s="32">
        <f t="shared" si="146"/>
        <v>0</v>
      </c>
      <c r="AW142" s="32">
        <f t="shared" si="146"/>
        <v>0</v>
      </c>
      <c r="AX142" s="33">
        <f>AX143</f>
        <v>12925</v>
      </c>
      <c r="AY142" s="33">
        <f>AY143</f>
        <v>12925</v>
      </c>
      <c r="AZ142" s="32">
        <f t="shared" si="147"/>
        <v>0</v>
      </c>
      <c r="BA142" s="32">
        <f t="shared" si="147"/>
        <v>0</v>
      </c>
      <c r="BB142" s="32">
        <f t="shared" si="147"/>
        <v>0</v>
      </c>
      <c r="BC142" s="32">
        <f t="shared" si="147"/>
        <v>0</v>
      </c>
      <c r="BD142" s="33">
        <f>BD143</f>
        <v>12925</v>
      </c>
      <c r="BE142" s="33">
        <f>BE143</f>
        <v>12925</v>
      </c>
      <c r="BF142" s="32">
        <f t="shared" si="148"/>
        <v>0</v>
      </c>
      <c r="BG142" s="33">
        <f t="shared" si="148"/>
        <v>0</v>
      </c>
      <c r="BH142" s="32">
        <f t="shared" si="148"/>
        <v>0</v>
      </c>
      <c r="BI142" s="33">
        <f t="shared" si="148"/>
        <v>0</v>
      </c>
      <c r="BJ142" s="33">
        <f>BJ143</f>
        <v>12925</v>
      </c>
      <c r="BK142" s="33">
        <f>BK143</f>
        <v>12925</v>
      </c>
      <c r="BL142" s="33">
        <f t="shared" si="149"/>
        <v>0</v>
      </c>
      <c r="BM142" s="33">
        <f t="shared" si="149"/>
        <v>0</v>
      </c>
      <c r="BN142" s="33">
        <f t="shared" si="149"/>
        <v>0</v>
      </c>
      <c r="BO142" s="33">
        <f t="shared" si="149"/>
        <v>0</v>
      </c>
      <c r="BP142" s="33">
        <f t="shared" si="149"/>
        <v>12925</v>
      </c>
      <c r="BQ142" s="33">
        <f t="shared" si="149"/>
        <v>12925</v>
      </c>
      <c r="BR142" s="55">
        <f t="shared" si="149"/>
        <v>12920</v>
      </c>
      <c r="BS142" s="56">
        <f t="shared" si="149"/>
        <v>12920</v>
      </c>
      <c r="BT142" s="68">
        <f t="shared" si="140"/>
        <v>99.96131528046422</v>
      </c>
      <c r="BU142" s="69">
        <f>BS142/BQ142*100</f>
        <v>99.96131528046422</v>
      </c>
    </row>
    <row r="143" spans="1:73" ht="33">
      <c r="A143" s="7"/>
      <c r="B143" s="29" t="s">
        <v>17</v>
      </c>
      <c r="C143" s="31" t="s">
        <v>89</v>
      </c>
      <c r="D143" s="30" t="s">
        <v>109</v>
      </c>
      <c r="E143" s="31" t="s">
        <v>109</v>
      </c>
      <c r="F143" s="41" t="s">
        <v>122</v>
      </c>
      <c r="G143" s="31" t="s">
        <v>18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12925</v>
      </c>
      <c r="X143" s="32"/>
      <c r="Y143" s="32"/>
      <c r="Z143" s="32">
        <f>Y143+X143+W143+V143+T143</f>
        <v>12925</v>
      </c>
      <c r="AA143" s="32">
        <f>W143+U143</f>
        <v>12925</v>
      </c>
      <c r="AB143" s="32"/>
      <c r="AC143" s="32"/>
      <c r="AD143" s="32"/>
      <c r="AE143" s="32"/>
      <c r="AF143" s="32">
        <f>AE143+AD143+AC143+AB143+Z143</f>
        <v>12925</v>
      </c>
      <c r="AG143" s="32">
        <f>AC143+AA143</f>
        <v>12925</v>
      </c>
      <c r="AH143" s="32"/>
      <c r="AI143" s="32"/>
      <c r="AJ143" s="32"/>
      <c r="AK143" s="32"/>
      <c r="AL143" s="32">
        <f>AK143+AJ143+AI143+AH143+AF143</f>
        <v>12925</v>
      </c>
      <c r="AM143" s="32">
        <f>AI143+AG143</f>
        <v>12925</v>
      </c>
      <c r="AN143" s="33"/>
      <c r="AO143" s="33"/>
      <c r="AP143" s="33"/>
      <c r="AQ143" s="32"/>
      <c r="AR143" s="33">
        <f>AQ143+AP143+AO143+AN143+AL143</f>
        <v>12925</v>
      </c>
      <c r="AS143" s="33">
        <f>AO143+AM143</f>
        <v>12925</v>
      </c>
      <c r="AT143" s="32"/>
      <c r="AU143" s="32"/>
      <c r="AV143" s="32"/>
      <c r="AW143" s="32"/>
      <c r="AX143" s="33">
        <f>AW143+AV143+AU143+AT143+AR143</f>
        <v>12925</v>
      </c>
      <c r="AY143" s="33">
        <f>AU143+AS143</f>
        <v>12925</v>
      </c>
      <c r="AZ143" s="32"/>
      <c r="BA143" s="32"/>
      <c r="BB143" s="32"/>
      <c r="BC143" s="32"/>
      <c r="BD143" s="33">
        <f>BC143+BB143+BA143+AZ143+AX143</f>
        <v>12925</v>
      </c>
      <c r="BE143" s="33">
        <f>BA143+AY143</f>
        <v>12925</v>
      </c>
      <c r="BF143" s="32"/>
      <c r="BG143" s="33"/>
      <c r="BH143" s="32"/>
      <c r="BI143" s="33"/>
      <c r="BJ143" s="33">
        <f>BI143+BH143+BG143+BF143+BD143</f>
        <v>12925</v>
      </c>
      <c r="BK143" s="33">
        <f>BG143+BE143</f>
        <v>12925</v>
      </c>
      <c r="BL143" s="33"/>
      <c r="BM143" s="33"/>
      <c r="BN143" s="33"/>
      <c r="BO143" s="33"/>
      <c r="BP143" s="33">
        <f>BO143+BN143+BM143+BL143+BJ143</f>
        <v>12925</v>
      </c>
      <c r="BQ143" s="33">
        <f>BM143+BK143</f>
        <v>12925</v>
      </c>
      <c r="BR143" s="57">
        <v>12920</v>
      </c>
      <c r="BS143" s="58">
        <f>BR143</f>
        <v>12920</v>
      </c>
      <c r="BT143" s="68">
        <f t="shared" si="140"/>
        <v>99.96131528046422</v>
      </c>
      <c r="BU143" s="69">
        <f>BS143/BQ143*100</f>
        <v>99.96131528046422</v>
      </c>
    </row>
    <row r="144" spans="1:73" ht="16.5">
      <c r="A144" s="7"/>
      <c r="B144" s="48"/>
      <c r="C144" s="31"/>
      <c r="D144" s="30"/>
      <c r="E144" s="31"/>
      <c r="F144" s="41"/>
      <c r="G144" s="31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3"/>
      <c r="AO144" s="33"/>
      <c r="AP144" s="33"/>
      <c r="AQ144" s="32"/>
      <c r="AR144" s="33"/>
      <c r="AS144" s="33"/>
      <c r="AT144" s="32"/>
      <c r="AU144" s="32"/>
      <c r="AV144" s="32"/>
      <c r="AW144" s="32"/>
      <c r="AX144" s="33"/>
      <c r="AY144" s="33"/>
      <c r="AZ144" s="32"/>
      <c r="BA144" s="32"/>
      <c r="BB144" s="32"/>
      <c r="BC144" s="32"/>
      <c r="BD144" s="33"/>
      <c r="BE144" s="33"/>
      <c r="BF144" s="32"/>
      <c r="BG144" s="33"/>
      <c r="BH144" s="32"/>
      <c r="BI144" s="33"/>
      <c r="BJ144" s="33"/>
      <c r="BK144" s="33"/>
      <c r="BL144" s="33"/>
      <c r="BM144" s="33"/>
      <c r="BN144" s="33"/>
      <c r="BO144" s="33"/>
      <c r="BP144" s="33"/>
      <c r="BQ144" s="33"/>
      <c r="BS144" s="60"/>
      <c r="BT144" s="68"/>
      <c r="BU144" s="69"/>
    </row>
    <row r="145" spans="1:73" ht="18.75">
      <c r="A145" s="7"/>
      <c r="B145" s="23" t="s">
        <v>114</v>
      </c>
      <c r="C145" s="25">
        <f>C140</f>
        <v>913</v>
      </c>
      <c r="D145" s="24" t="s">
        <v>109</v>
      </c>
      <c r="E145" s="25" t="s">
        <v>111</v>
      </c>
      <c r="F145" s="26"/>
      <c r="G145" s="25"/>
      <c r="H145" s="27">
        <f aca="true" t="shared" si="150" ref="H145:U145">H146+H153+H167</f>
        <v>80280</v>
      </c>
      <c r="I145" s="27">
        <f t="shared" si="150"/>
        <v>0</v>
      </c>
      <c r="J145" s="27">
        <f t="shared" si="150"/>
        <v>0</v>
      </c>
      <c r="K145" s="27">
        <f t="shared" si="150"/>
        <v>0</v>
      </c>
      <c r="L145" s="27">
        <f t="shared" si="150"/>
        <v>0</v>
      </c>
      <c r="M145" s="27">
        <f t="shared" si="150"/>
        <v>0</v>
      </c>
      <c r="N145" s="27">
        <f t="shared" si="150"/>
        <v>80280</v>
      </c>
      <c r="O145" s="27">
        <f t="shared" si="150"/>
        <v>0</v>
      </c>
      <c r="P145" s="27">
        <f t="shared" si="150"/>
        <v>-631</v>
      </c>
      <c r="Q145" s="27">
        <f t="shared" si="150"/>
        <v>0</v>
      </c>
      <c r="R145" s="27">
        <f t="shared" si="150"/>
        <v>0</v>
      </c>
      <c r="S145" s="27">
        <f t="shared" si="150"/>
        <v>0</v>
      </c>
      <c r="T145" s="27">
        <f t="shared" si="150"/>
        <v>79649</v>
      </c>
      <c r="U145" s="27">
        <f t="shared" si="150"/>
        <v>0</v>
      </c>
      <c r="V145" s="27">
        <f aca="true" t="shared" si="151" ref="V145:AM145">V146+V153+V167+V161</f>
        <v>0</v>
      </c>
      <c r="W145" s="27">
        <f t="shared" si="151"/>
        <v>705</v>
      </c>
      <c r="X145" s="27">
        <f t="shared" si="151"/>
        <v>3372</v>
      </c>
      <c r="Y145" s="27">
        <f t="shared" si="151"/>
        <v>0</v>
      </c>
      <c r="Z145" s="27">
        <f t="shared" si="151"/>
        <v>83726</v>
      </c>
      <c r="AA145" s="27">
        <f t="shared" si="151"/>
        <v>705</v>
      </c>
      <c r="AB145" s="27">
        <f t="shared" si="151"/>
        <v>0</v>
      </c>
      <c r="AC145" s="27">
        <f t="shared" si="151"/>
        <v>0</v>
      </c>
      <c r="AD145" s="27">
        <f t="shared" si="151"/>
        <v>0</v>
      </c>
      <c r="AE145" s="27">
        <f t="shared" si="151"/>
        <v>0</v>
      </c>
      <c r="AF145" s="27">
        <f t="shared" si="151"/>
        <v>83726</v>
      </c>
      <c r="AG145" s="27">
        <f t="shared" si="151"/>
        <v>705</v>
      </c>
      <c r="AH145" s="27">
        <f t="shared" si="151"/>
        <v>0</v>
      </c>
      <c r="AI145" s="27">
        <f t="shared" si="151"/>
        <v>0</v>
      </c>
      <c r="AJ145" s="27">
        <f t="shared" si="151"/>
        <v>0</v>
      </c>
      <c r="AK145" s="27">
        <f t="shared" si="151"/>
        <v>0</v>
      </c>
      <c r="AL145" s="27">
        <f t="shared" si="151"/>
        <v>83726</v>
      </c>
      <c r="AM145" s="27">
        <f t="shared" si="151"/>
        <v>705</v>
      </c>
      <c r="AN145" s="28">
        <f aca="true" t="shared" si="152" ref="AN145:BK145">AN146+AN153+AN167+AN161+AN157</f>
        <v>2212</v>
      </c>
      <c r="AO145" s="28">
        <f t="shared" si="152"/>
        <v>0</v>
      </c>
      <c r="AP145" s="28">
        <f t="shared" si="152"/>
        <v>0</v>
      </c>
      <c r="AQ145" s="27">
        <f t="shared" si="152"/>
        <v>0</v>
      </c>
      <c r="AR145" s="28">
        <f t="shared" si="152"/>
        <v>85938</v>
      </c>
      <c r="AS145" s="28">
        <f t="shared" si="152"/>
        <v>705</v>
      </c>
      <c r="AT145" s="27">
        <f t="shared" si="152"/>
        <v>0</v>
      </c>
      <c r="AU145" s="27">
        <f t="shared" si="152"/>
        <v>0</v>
      </c>
      <c r="AV145" s="27">
        <f t="shared" si="152"/>
        <v>0</v>
      </c>
      <c r="AW145" s="27">
        <f t="shared" si="152"/>
        <v>0</v>
      </c>
      <c r="AX145" s="28">
        <f t="shared" si="152"/>
        <v>85938</v>
      </c>
      <c r="AY145" s="28">
        <f t="shared" si="152"/>
        <v>705</v>
      </c>
      <c r="AZ145" s="27">
        <f t="shared" si="152"/>
        <v>-9</v>
      </c>
      <c r="BA145" s="27">
        <f t="shared" si="152"/>
        <v>0</v>
      </c>
      <c r="BB145" s="27">
        <f t="shared" si="152"/>
        <v>0</v>
      </c>
      <c r="BC145" s="27">
        <f t="shared" si="152"/>
        <v>0</v>
      </c>
      <c r="BD145" s="28">
        <f t="shared" si="152"/>
        <v>85929</v>
      </c>
      <c r="BE145" s="28">
        <f t="shared" si="152"/>
        <v>705</v>
      </c>
      <c r="BF145" s="27">
        <f t="shared" si="152"/>
        <v>0</v>
      </c>
      <c r="BG145" s="28">
        <f t="shared" si="152"/>
        <v>0</v>
      </c>
      <c r="BH145" s="27">
        <f t="shared" si="152"/>
        <v>0</v>
      </c>
      <c r="BI145" s="28">
        <f t="shared" si="152"/>
        <v>0</v>
      </c>
      <c r="BJ145" s="28">
        <f t="shared" si="152"/>
        <v>85929</v>
      </c>
      <c r="BK145" s="28">
        <f t="shared" si="152"/>
        <v>705</v>
      </c>
      <c r="BL145" s="28">
        <f aca="true" t="shared" si="153" ref="BL145:BQ145">BL146+BL153+BL167+BL161+BL157+BL164</f>
        <v>5</v>
      </c>
      <c r="BM145" s="28">
        <f t="shared" si="153"/>
        <v>0</v>
      </c>
      <c r="BN145" s="28">
        <f t="shared" si="153"/>
        <v>0</v>
      </c>
      <c r="BO145" s="28">
        <f t="shared" si="153"/>
        <v>0</v>
      </c>
      <c r="BP145" s="28">
        <f t="shared" si="153"/>
        <v>85934</v>
      </c>
      <c r="BQ145" s="28">
        <f t="shared" si="153"/>
        <v>705</v>
      </c>
      <c r="BR145" s="54">
        <f>BR146+BR153+BR167+BR161+BR157+BR164</f>
        <v>82036</v>
      </c>
      <c r="BS145" s="59">
        <f>BS146+BS153+BS167+BS161+BS157+BS164</f>
        <v>705</v>
      </c>
      <c r="BT145" s="72">
        <f t="shared" si="140"/>
        <v>95.46396071403636</v>
      </c>
      <c r="BU145" s="73">
        <f>BS145/BQ145*100</f>
        <v>100</v>
      </c>
    </row>
    <row r="146" spans="1:73" ht="33">
      <c r="A146" s="7"/>
      <c r="B146" s="29" t="s">
        <v>21</v>
      </c>
      <c r="C146" s="31">
        <f>C145</f>
        <v>913</v>
      </c>
      <c r="D146" s="30" t="s">
        <v>109</v>
      </c>
      <c r="E146" s="31" t="s">
        <v>111</v>
      </c>
      <c r="F146" s="41" t="s">
        <v>117</v>
      </c>
      <c r="G146" s="31"/>
      <c r="H146" s="35">
        <f>H147+H150</f>
        <v>79377</v>
      </c>
      <c r="I146" s="35">
        <f aca="true" t="shared" si="154" ref="I146:BQ146">I147+I150</f>
        <v>0</v>
      </c>
      <c r="J146" s="35">
        <f t="shared" si="154"/>
        <v>0</v>
      </c>
      <c r="K146" s="35">
        <f t="shared" si="154"/>
        <v>0</v>
      </c>
      <c r="L146" s="35">
        <f t="shared" si="154"/>
        <v>0</v>
      </c>
      <c r="M146" s="35">
        <f t="shared" si="154"/>
        <v>0</v>
      </c>
      <c r="N146" s="35">
        <f t="shared" si="154"/>
        <v>79377</v>
      </c>
      <c r="O146" s="35">
        <f t="shared" si="154"/>
        <v>0</v>
      </c>
      <c r="P146" s="35">
        <f t="shared" si="154"/>
        <v>-631</v>
      </c>
      <c r="Q146" s="35">
        <f t="shared" si="154"/>
        <v>0</v>
      </c>
      <c r="R146" s="35">
        <f t="shared" si="154"/>
        <v>0</v>
      </c>
      <c r="S146" s="35">
        <f t="shared" si="154"/>
        <v>0</v>
      </c>
      <c r="T146" s="35">
        <f t="shared" si="154"/>
        <v>78746</v>
      </c>
      <c r="U146" s="35">
        <f t="shared" si="154"/>
        <v>0</v>
      </c>
      <c r="V146" s="35">
        <f t="shared" si="154"/>
        <v>0</v>
      </c>
      <c r="W146" s="35">
        <f t="shared" si="154"/>
        <v>0</v>
      </c>
      <c r="X146" s="35">
        <f t="shared" si="154"/>
        <v>3372</v>
      </c>
      <c r="Y146" s="35">
        <f t="shared" si="154"/>
        <v>0</v>
      </c>
      <c r="Z146" s="35">
        <f t="shared" si="154"/>
        <v>82118</v>
      </c>
      <c r="AA146" s="35">
        <f t="shared" si="154"/>
        <v>0</v>
      </c>
      <c r="AB146" s="35">
        <f t="shared" si="154"/>
        <v>0</v>
      </c>
      <c r="AC146" s="35">
        <f t="shared" si="154"/>
        <v>0</v>
      </c>
      <c r="AD146" s="35">
        <f t="shared" si="154"/>
        <v>0</v>
      </c>
      <c r="AE146" s="35">
        <f t="shared" si="154"/>
        <v>0</v>
      </c>
      <c r="AF146" s="35">
        <f t="shared" si="154"/>
        <v>82118</v>
      </c>
      <c r="AG146" s="35">
        <f t="shared" si="154"/>
        <v>0</v>
      </c>
      <c r="AH146" s="35">
        <f t="shared" si="154"/>
        <v>0</v>
      </c>
      <c r="AI146" s="35">
        <f t="shared" si="154"/>
        <v>0</v>
      </c>
      <c r="AJ146" s="35">
        <f t="shared" si="154"/>
        <v>0</v>
      </c>
      <c r="AK146" s="35">
        <f t="shared" si="154"/>
        <v>0</v>
      </c>
      <c r="AL146" s="35">
        <f t="shared" si="154"/>
        <v>82118</v>
      </c>
      <c r="AM146" s="35">
        <f t="shared" si="154"/>
        <v>0</v>
      </c>
      <c r="AN146" s="36">
        <f t="shared" si="154"/>
        <v>1912</v>
      </c>
      <c r="AO146" s="36">
        <f t="shared" si="154"/>
        <v>0</v>
      </c>
      <c r="AP146" s="36">
        <f t="shared" si="154"/>
        <v>0</v>
      </c>
      <c r="AQ146" s="35">
        <f t="shared" si="154"/>
        <v>0</v>
      </c>
      <c r="AR146" s="36">
        <f t="shared" si="154"/>
        <v>84030</v>
      </c>
      <c r="AS146" s="36">
        <f t="shared" si="154"/>
        <v>0</v>
      </c>
      <c r="AT146" s="35">
        <f t="shared" si="154"/>
        <v>0</v>
      </c>
      <c r="AU146" s="35">
        <f t="shared" si="154"/>
        <v>0</v>
      </c>
      <c r="AV146" s="35">
        <f t="shared" si="154"/>
        <v>0</v>
      </c>
      <c r="AW146" s="35">
        <f t="shared" si="154"/>
        <v>0</v>
      </c>
      <c r="AX146" s="36">
        <f t="shared" si="154"/>
        <v>84030</v>
      </c>
      <c r="AY146" s="36">
        <f t="shared" si="154"/>
        <v>0</v>
      </c>
      <c r="AZ146" s="35">
        <f t="shared" si="154"/>
        <v>-9</v>
      </c>
      <c r="BA146" s="35">
        <f t="shared" si="154"/>
        <v>0</v>
      </c>
      <c r="BB146" s="35">
        <f t="shared" si="154"/>
        <v>0</v>
      </c>
      <c r="BC146" s="35">
        <f t="shared" si="154"/>
        <v>0</v>
      </c>
      <c r="BD146" s="36">
        <f t="shared" si="154"/>
        <v>84021</v>
      </c>
      <c r="BE146" s="36">
        <f t="shared" si="154"/>
        <v>0</v>
      </c>
      <c r="BF146" s="35">
        <f t="shared" si="154"/>
        <v>0</v>
      </c>
      <c r="BG146" s="36">
        <f t="shared" si="154"/>
        <v>0</v>
      </c>
      <c r="BH146" s="35">
        <f t="shared" si="154"/>
        <v>0</v>
      </c>
      <c r="BI146" s="36">
        <f t="shared" si="154"/>
        <v>0</v>
      </c>
      <c r="BJ146" s="36">
        <f t="shared" si="154"/>
        <v>84021</v>
      </c>
      <c r="BK146" s="36">
        <f t="shared" si="154"/>
        <v>0</v>
      </c>
      <c r="BL146" s="36">
        <f t="shared" si="154"/>
        <v>0</v>
      </c>
      <c r="BM146" s="36">
        <f t="shared" si="154"/>
        <v>0</v>
      </c>
      <c r="BN146" s="36">
        <f t="shared" si="154"/>
        <v>0</v>
      </c>
      <c r="BO146" s="36">
        <f t="shared" si="154"/>
        <v>0</v>
      </c>
      <c r="BP146" s="36">
        <f t="shared" si="154"/>
        <v>84021</v>
      </c>
      <c r="BQ146" s="36">
        <f t="shared" si="154"/>
        <v>0</v>
      </c>
      <c r="BR146" s="61">
        <f>BR147+BR150</f>
        <v>80423</v>
      </c>
      <c r="BS146" s="58">
        <f>BS147+BS150</f>
        <v>0</v>
      </c>
      <c r="BT146" s="68">
        <f t="shared" si="140"/>
        <v>95.71773723235857</v>
      </c>
      <c r="BU146" s="69"/>
    </row>
    <row r="147" spans="1:73" ht="33">
      <c r="A147" s="7"/>
      <c r="B147" s="29" t="s">
        <v>16</v>
      </c>
      <c r="C147" s="31">
        <f>C146</f>
        <v>913</v>
      </c>
      <c r="D147" s="30" t="s">
        <v>109</v>
      </c>
      <c r="E147" s="31" t="s">
        <v>111</v>
      </c>
      <c r="F147" s="41" t="s">
        <v>39</v>
      </c>
      <c r="G147" s="31"/>
      <c r="H147" s="35">
        <f aca="true" t="shared" si="155" ref="H147:W148">H148</f>
        <v>78117</v>
      </c>
      <c r="I147" s="35">
        <f t="shared" si="155"/>
        <v>0</v>
      </c>
      <c r="J147" s="35">
        <f t="shared" si="155"/>
        <v>0</v>
      </c>
      <c r="K147" s="35">
        <f t="shared" si="155"/>
        <v>0</v>
      </c>
      <c r="L147" s="35">
        <f t="shared" si="155"/>
        <v>0</v>
      </c>
      <c r="M147" s="35">
        <f t="shared" si="155"/>
        <v>0</v>
      </c>
      <c r="N147" s="35">
        <f t="shared" si="155"/>
        <v>78117</v>
      </c>
      <c r="O147" s="35">
        <f t="shared" si="155"/>
        <v>0</v>
      </c>
      <c r="P147" s="35">
        <f t="shared" si="155"/>
        <v>-531</v>
      </c>
      <c r="Q147" s="35">
        <f t="shared" si="155"/>
        <v>0</v>
      </c>
      <c r="R147" s="35">
        <f t="shared" si="155"/>
        <v>0</v>
      </c>
      <c r="S147" s="35">
        <f t="shared" si="155"/>
        <v>0</v>
      </c>
      <c r="T147" s="35">
        <f t="shared" si="155"/>
        <v>77586</v>
      </c>
      <c r="U147" s="35">
        <f t="shared" si="155"/>
        <v>0</v>
      </c>
      <c r="V147" s="35">
        <f t="shared" si="155"/>
        <v>0</v>
      </c>
      <c r="W147" s="35">
        <f t="shared" si="155"/>
        <v>0</v>
      </c>
      <c r="X147" s="35">
        <f aca="true" t="shared" si="156" ref="V147:AE148">X148</f>
        <v>0</v>
      </c>
      <c r="Y147" s="35">
        <f t="shared" si="156"/>
        <v>0</v>
      </c>
      <c r="Z147" s="35">
        <f t="shared" si="156"/>
        <v>77586</v>
      </c>
      <c r="AA147" s="35">
        <f t="shared" si="156"/>
        <v>0</v>
      </c>
      <c r="AB147" s="35">
        <f t="shared" si="156"/>
        <v>0</v>
      </c>
      <c r="AC147" s="35">
        <f t="shared" si="156"/>
        <v>0</v>
      </c>
      <c r="AD147" s="35">
        <f t="shared" si="156"/>
        <v>0</v>
      </c>
      <c r="AE147" s="35">
        <f t="shared" si="156"/>
        <v>0</v>
      </c>
      <c r="AF147" s="35">
        <f>AF148</f>
        <v>77586</v>
      </c>
      <c r="AG147" s="35">
        <f>AG148</f>
        <v>0</v>
      </c>
      <c r="AH147" s="35">
        <f aca="true" t="shared" si="157" ref="AH147:AK148">AH148</f>
        <v>0</v>
      </c>
      <c r="AI147" s="35">
        <f t="shared" si="157"/>
        <v>0</v>
      </c>
      <c r="AJ147" s="35">
        <f t="shared" si="157"/>
        <v>0</v>
      </c>
      <c r="AK147" s="35">
        <f t="shared" si="157"/>
        <v>0</v>
      </c>
      <c r="AL147" s="35">
        <f>AL148</f>
        <v>77586</v>
      </c>
      <c r="AM147" s="35">
        <f>AM148</f>
        <v>0</v>
      </c>
      <c r="AN147" s="36">
        <f aca="true" t="shared" si="158" ref="AN147:AQ148">AN148</f>
        <v>1912</v>
      </c>
      <c r="AO147" s="36">
        <f t="shared" si="158"/>
        <v>0</v>
      </c>
      <c r="AP147" s="36">
        <f t="shared" si="158"/>
        <v>0</v>
      </c>
      <c r="AQ147" s="35">
        <f t="shared" si="158"/>
        <v>0</v>
      </c>
      <c r="AR147" s="36">
        <f>AR148</f>
        <v>79498</v>
      </c>
      <c r="AS147" s="36">
        <f>AS148</f>
        <v>0</v>
      </c>
      <c r="AT147" s="35">
        <f aca="true" t="shared" si="159" ref="AT147:AW148">AT148</f>
        <v>0</v>
      </c>
      <c r="AU147" s="35">
        <f t="shared" si="159"/>
        <v>0</v>
      </c>
      <c r="AV147" s="35">
        <f t="shared" si="159"/>
        <v>0</v>
      </c>
      <c r="AW147" s="35">
        <f t="shared" si="159"/>
        <v>0</v>
      </c>
      <c r="AX147" s="36">
        <f>AX148</f>
        <v>79498</v>
      </c>
      <c r="AY147" s="36">
        <f>AY148</f>
        <v>0</v>
      </c>
      <c r="AZ147" s="35">
        <f aca="true" t="shared" si="160" ref="AZ147:BC148">AZ148</f>
        <v>-9</v>
      </c>
      <c r="BA147" s="35">
        <f t="shared" si="160"/>
        <v>0</v>
      </c>
      <c r="BB147" s="35">
        <f t="shared" si="160"/>
        <v>0</v>
      </c>
      <c r="BC147" s="35">
        <f t="shared" si="160"/>
        <v>0</v>
      </c>
      <c r="BD147" s="36">
        <f>BD148</f>
        <v>79489</v>
      </c>
      <c r="BE147" s="36">
        <f>BE148</f>
        <v>0</v>
      </c>
      <c r="BF147" s="35">
        <f aca="true" t="shared" si="161" ref="BF147:BI148">BF148</f>
        <v>0</v>
      </c>
      <c r="BG147" s="36">
        <f t="shared" si="161"/>
        <v>0</v>
      </c>
      <c r="BH147" s="35">
        <f t="shared" si="161"/>
        <v>0</v>
      </c>
      <c r="BI147" s="36">
        <f t="shared" si="161"/>
        <v>0</v>
      </c>
      <c r="BJ147" s="36">
        <f>BJ148</f>
        <v>79489</v>
      </c>
      <c r="BK147" s="36">
        <f>BK148</f>
        <v>0</v>
      </c>
      <c r="BL147" s="36">
        <f aca="true" t="shared" si="162" ref="BL147:BS148">BL148</f>
        <v>0</v>
      </c>
      <c r="BM147" s="36">
        <f t="shared" si="162"/>
        <v>0</v>
      </c>
      <c r="BN147" s="36">
        <f t="shared" si="162"/>
        <v>0</v>
      </c>
      <c r="BO147" s="36">
        <f t="shared" si="162"/>
        <v>0</v>
      </c>
      <c r="BP147" s="36">
        <f t="shared" si="162"/>
        <v>79489</v>
      </c>
      <c r="BQ147" s="36">
        <f t="shared" si="162"/>
        <v>0</v>
      </c>
      <c r="BR147" s="61">
        <f t="shared" si="162"/>
        <v>76016</v>
      </c>
      <c r="BS147" s="58">
        <f t="shared" si="162"/>
        <v>0</v>
      </c>
      <c r="BT147" s="68">
        <f t="shared" si="140"/>
        <v>95.63084200329605</v>
      </c>
      <c r="BU147" s="69"/>
    </row>
    <row r="148" spans="1:73" ht="33">
      <c r="A148" s="7"/>
      <c r="B148" s="29" t="s">
        <v>61</v>
      </c>
      <c r="C148" s="31">
        <f>C147</f>
        <v>913</v>
      </c>
      <c r="D148" s="30" t="s">
        <v>109</v>
      </c>
      <c r="E148" s="31" t="s">
        <v>111</v>
      </c>
      <c r="F148" s="41" t="s">
        <v>71</v>
      </c>
      <c r="G148" s="31"/>
      <c r="H148" s="35">
        <f t="shared" si="155"/>
        <v>78117</v>
      </c>
      <c r="I148" s="35">
        <f t="shared" si="155"/>
        <v>0</v>
      </c>
      <c r="J148" s="35">
        <f t="shared" si="155"/>
        <v>0</v>
      </c>
      <c r="K148" s="35">
        <f t="shared" si="155"/>
        <v>0</v>
      </c>
      <c r="L148" s="35">
        <f t="shared" si="155"/>
        <v>0</v>
      </c>
      <c r="M148" s="35">
        <f t="shared" si="155"/>
        <v>0</v>
      </c>
      <c r="N148" s="35">
        <f t="shared" si="155"/>
        <v>78117</v>
      </c>
      <c r="O148" s="35">
        <f t="shared" si="155"/>
        <v>0</v>
      </c>
      <c r="P148" s="35">
        <f t="shared" si="155"/>
        <v>-531</v>
      </c>
      <c r="Q148" s="35">
        <f t="shared" si="155"/>
        <v>0</v>
      </c>
      <c r="R148" s="35">
        <f t="shared" si="155"/>
        <v>0</v>
      </c>
      <c r="S148" s="35">
        <f t="shared" si="155"/>
        <v>0</v>
      </c>
      <c r="T148" s="35">
        <f t="shared" si="155"/>
        <v>77586</v>
      </c>
      <c r="U148" s="35">
        <f t="shared" si="155"/>
        <v>0</v>
      </c>
      <c r="V148" s="35">
        <f t="shared" si="156"/>
        <v>0</v>
      </c>
      <c r="W148" s="35">
        <f t="shared" si="156"/>
        <v>0</v>
      </c>
      <c r="X148" s="35">
        <f t="shared" si="156"/>
        <v>0</v>
      </c>
      <c r="Y148" s="35">
        <f t="shared" si="156"/>
        <v>0</v>
      </c>
      <c r="Z148" s="35">
        <f t="shared" si="156"/>
        <v>77586</v>
      </c>
      <c r="AA148" s="35">
        <f t="shared" si="156"/>
        <v>0</v>
      </c>
      <c r="AB148" s="35">
        <f t="shared" si="156"/>
        <v>0</v>
      </c>
      <c r="AC148" s="35">
        <f t="shared" si="156"/>
        <v>0</v>
      </c>
      <c r="AD148" s="35">
        <f t="shared" si="156"/>
        <v>0</v>
      </c>
      <c r="AE148" s="35">
        <f t="shared" si="156"/>
        <v>0</v>
      </c>
      <c r="AF148" s="35">
        <f>AF149</f>
        <v>77586</v>
      </c>
      <c r="AG148" s="35">
        <f>AG149</f>
        <v>0</v>
      </c>
      <c r="AH148" s="35">
        <f t="shared" si="157"/>
        <v>0</v>
      </c>
      <c r="AI148" s="35">
        <f t="shared" si="157"/>
        <v>0</v>
      </c>
      <c r="AJ148" s="35">
        <f t="shared" si="157"/>
        <v>0</v>
      </c>
      <c r="AK148" s="35">
        <f t="shared" si="157"/>
        <v>0</v>
      </c>
      <c r="AL148" s="35">
        <f>AL149</f>
        <v>77586</v>
      </c>
      <c r="AM148" s="35">
        <f>AM149</f>
        <v>0</v>
      </c>
      <c r="AN148" s="36">
        <f t="shared" si="158"/>
        <v>1912</v>
      </c>
      <c r="AO148" s="36">
        <f t="shared" si="158"/>
        <v>0</v>
      </c>
      <c r="AP148" s="36">
        <f t="shared" si="158"/>
        <v>0</v>
      </c>
      <c r="AQ148" s="35">
        <f t="shared" si="158"/>
        <v>0</v>
      </c>
      <c r="AR148" s="36">
        <f>AR149</f>
        <v>79498</v>
      </c>
      <c r="AS148" s="36">
        <f>AS149</f>
        <v>0</v>
      </c>
      <c r="AT148" s="35">
        <f t="shared" si="159"/>
        <v>0</v>
      </c>
      <c r="AU148" s="35">
        <f t="shared" si="159"/>
        <v>0</v>
      </c>
      <c r="AV148" s="35">
        <f t="shared" si="159"/>
        <v>0</v>
      </c>
      <c r="AW148" s="35">
        <f t="shared" si="159"/>
        <v>0</v>
      </c>
      <c r="AX148" s="36">
        <f>AX149</f>
        <v>79498</v>
      </c>
      <c r="AY148" s="36">
        <f>AY149</f>
        <v>0</v>
      </c>
      <c r="AZ148" s="35">
        <f t="shared" si="160"/>
        <v>-9</v>
      </c>
      <c r="BA148" s="35">
        <f t="shared" si="160"/>
        <v>0</v>
      </c>
      <c r="BB148" s="35">
        <f t="shared" si="160"/>
        <v>0</v>
      </c>
      <c r="BC148" s="35">
        <f t="shared" si="160"/>
        <v>0</v>
      </c>
      <c r="BD148" s="36">
        <f>BD149</f>
        <v>79489</v>
      </c>
      <c r="BE148" s="36">
        <f>BE149</f>
        <v>0</v>
      </c>
      <c r="BF148" s="35">
        <f t="shared" si="161"/>
        <v>0</v>
      </c>
      <c r="BG148" s="36">
        <f t="shared" si="161"/>
        <v>0</v>
      </c>
      <c r="BH148" s="35">
        <f t="shared" si="161"/>
        <v>0</v>
      </c>
      <c r="BI148" s="36">
        <f t="shared" si="161"/>
        <v>0</v>
      </c>
      <c r="BJ148" s="36">
        <f>BJ149</f>
        <v>79489</v>
      </c>
      <c r="BK148" s="36">
        <f>BK149</f>
        <v>0</v>
      </c>
      <c r="BL148" s="36">
        <f t="shared" si="162"/>
        <v>0</v>
      </c>
      <c r="BM148" s="36">
        <f t="shared" si="162"/>
        <v>0</v>
      </c>
      <c r="BN148" s="36">
        <f t="shared" si="162"/>
        <v>0</v>
      </c>
      <c r="BO148" s="36">
        <f t="shared" si="162"/>
        <v>0</v>
      </c>
      <c r="BP148" s="36">
        <f t="shared" si="162"/>
        <v>79489</v>
      </c>
      <c r="BQ148" s="36">
        <f t="shared" si="162"/>
        <v>0</v>
      </c>
      <c r="BR148" s="61">
        <f t="shared" si="162"/>
        <v>76016</v>
      </c>
      <c r="BS148" s="58">
        <f t="shared" si="162"/>
        <v>0</v>
      </c>
      <c r="BT148" s="68">
        <f t="shared" si="140"/>
        <v>95.63084200329605</v>
      </c>
      <c r="BU148" s="69"/>
    </row>
    <row r="149" spans="1:73" ht="33">
      <c r="A149" s="7"/>
      <c r="B149" s="29" t="s">
        <v>17</v>
      </c>
      <c r="C149" s="31">
        <f>C148</f>
        <v>913</v>
      </c>
      <c r="D149" s="30" t="s">
        <v>109</v>
      </c>
      <c r="E149" s="31" t="s">
        <v>111</v>
      </c>
      <c r="F149" s="41" t="s">
        <v>71</v>
      </c>
      <c r="G149" s="31" t="s">
        <v>18</v>
      </c>
      <c r="H149" s="32">
        <v>78117</v>
      </c>
      <c r="I149" s="32"/>
      <c r="J149" s="32"/>
      <c r="K149" s="32"/>
      <c r="L149" s="32"/>
      <c r="M149" s="32"/>
      <c r="N149" s="32">
        <f>M149+L149+K149+J149+H149</f>
        <v>78117</v>
      </c>
      <c r="O149" s="32">
        <f>K149+I149</f>
        <v>0</v>
      </c>
      <c r="P149" s="32">
        <v>-531</v>
      </c>
      <c r="Q149" s="32"/>
      <c r="R149" s="32"/>
      <c r="S149" s="32"/>
      <c r="T149" s="32">
        <f>S149+R149+Q149+P149+N149</f>
        <v>77586</v>
      </c>
      <c r="U149" s="32">
        <f>Q149+O149</f>
        <v>0</v>
      </c>
      <c r="V149" s="32"/>
      <c r="W149" s="32"/>
      <c r="X149" s="32"/>
      <c r="Y149" s="32"/>
      <c r="Z149" s="32">
        <f>Y149+X149+W149+V149+T149</f>
        <v>77586</v>
      </c>
      <c r="AA149" s="32">
        <f>W149+U149</f>
        <v>0</v>
      </c>
      <c r="AB149" s="32"/>
      <c r="AC149" s="32"/>
      <c r="AD149" s="32"/>
      <c r="AE149" s="32"/>
      <c r="AF149" s="32">
        <f>AE149+AD149+AC149+AB149+Z149</f>
        <v>77586</v>
      </c>
      <c r="AG149" s="32">
        <f>AC149+AA149</f>
        <v>0</v>
      </c>
      <c r="AH149" s="32"/>
      <c r="AI149" s="32"/>
      <c r="AJ149" s="32"/>
      <c r="AK149" s="32"/>
      <c r="AL149" s="32">
        <f>AK149+AJ149+AI149+AH149+AF149</f>
        <v>77586</v>
      </c>
      <c r="AM149" s="32">
        <f>AI149+AG149</f>
        <v>0</v>
      </c>
      <c r="AN149" s="33">
        <f>-47+1959</f>
        <v>1912</v>
      </c>
      <c r="AO149" s="33"/>
      <c r="AP149" s="33"/>
      <c r="AQ149" s="32"/>
      <c r="AR149" s="33">
        <f>AQ149+AP149+AO149+AN149+AL149</f>
        <v>79498</v>
      </c>
      <c r="AS149" s="33">
        <f>AO149+AM149</f>
        <v>0</v>
      </c>
      <c r="AT149" s="32"/>
      <c r="AU149" s="32"/>
      <c r="AV149" s="32"/>
      <c r="AW149" s="32"/>
      <c r="AX149" s="33">
        <f>AW149+AV149+AU149+AT149+AR149</f>
        <v>79498</v>
      </c>
      <c r="AY149" s="33">
        <f>AU149+AS149</f>
        <v>0</v>
      </c>
      <c r="AZ149" s="32">
        <v>-9</v>
      </c>
      <c r="BA149" s="32"/>
      <c r="BB149" s="32"/>
      <c r="BC149" s="32"/>
      <c r="BD149" s="33">
        <f>BC149+BB149+BA149+AZ149+AX149</f>
        <v>79489</v>
      </c>
      <c r="BE149" s="33">
        <f>BA149+AY149</f>
        <v>0</v>
      </c>
      <c r="BF149" s="32"/>
      <c r="BG149" s="33"/>
      <c r="BH149" s="32"/>
      <c r="BI149" s="33"/>
      <c r="BJ149" s="33">
        <f>BI149+BH149+BG149+BF149+BD149</f>
        <v>79489</v>
      </c>
      <c r="BK149" s="33">
        <f>BG149+BE149</f>
        <v>0</v>
      </c>
      <c r="BL149" s="33"/>
      <c r="BM149" s="33"/>
      <c r="BN149" s="33"/>
      <c r="BO149" s="33"/>
      <c r="BP149" s="33">
        <f>BO149+BN149+BM149+BL149+BJ149</f>
        <v>79489</v>
      </c>
      <c r="BQ149" s="33">
        <f>BM149+BK149</f>
        <v>0</v>
      </c>
      <c r="BR149" s="57">
        <v>76016</v>
      </c>
      <c r="BS149" s="58"/>
      <c r="BT149" s="68">
        <f t="shared" si="140"/>
        <v>95.63084200329605</v>
      </c>
      <c r="BU149" s="69"/>
    </row>
    <row r="150" spans="1:73" ht="16.5">
      <c r="A150" s="7"/>
      <c r="B150" s="29" t="s">
        <v>13</v>
      </c>
      <c r="C150" s="31">
        <f>C149</f>
        <v>913</v>
      </c>
      <c r="D150" s="30" t="s">
        <v>109</v>
      </c>
      <c r="E150" s="31" t="s">
        <v>111</v>
      </c>
      <c r="F150" s="44" t="s">
        <v>22</v>
      </c>
      <c r="G150" s="31"/>
      <c r="H150" s="35">
        <f aca="true" t="shared" si="163" ref="H150:W151">H151</f>
        <v>1260</v>
      </c>
      <c r="I150" s="35">
        <f t="shared" si="163"/>
        <v>0</v>
      </c>
      <c r="J150" s="35">
        <f t="shared" si="163"/>
        <v>0</v>
      </c>
      <c r="K150" s="35">
        <f t="shared" si="163"/>
        <v>0</v>
      </c>
      <c r="L150" s="35">
        <f t="shared" si="163"/>
        <v>0</v>
      </c>
      <c r="M150" s="35">
        <f t="shared" si="163"/>
        <v>0</v>
      </c>
      <c r="N150" s="35">
        <f t="shared" si="163"/>
        <v>1260</v>
      </c>
      <c r="O150" s="35">
        <f t="shared" si="163"/>
        <v>0</v>
      </c>
      <c r="P150" s="35">
        <f t="shared" si="163"/>
        <v>-100</v>
      </c>
      <c r="Q150" s="35">
        <f t="shared" si="163"/>
        <v>0</v>
      </c>
      <c r="R150" s="35">
        <f t="shared" si="163"/>
        <v>0</v>
      </c>
      <c r="S150" s="35">
        <f t="shared" si="163"/>
        <v>0</v>
      </c>
      <c r="T150" s="35">
        <f t="shared" si="163"/>
        <v>1160</v>
      </c>
      <c r="U150" s="35">
        <f t="shared" si="163"/>
        <v>0</v>
      </c>
      <c r="V150" s="35">
        <f t="shared" si="163"/>
        <v>0</v>
      </c>
      <c r="W150" s="35">
        <f t="shared" si="163"/>
        <v>0</v>
      </c>
      <c r="X150" s="35">
        <f aca="true" t="shared" si="164" ref="V150:AE151">X151</f>
        <v>3372</v>
      </c>
      <c r="Y150" s="35">
        <f t="shared" si="164"/>
        <v>0</v>
      </c>
      <c r="Z150" s="35">
        <f t="shared" si="164"/>
        <v>4532</v>
      </c>
      <c r="AA150" s="35">
        <f t="shared" si="164"/>
        <v>0</v>
      </c>
      <c r="AB150" s="35">
        <f t="shared" si="164"/>
        <v>0</v>
      </c>
      <c r="AC150" s="35">
        <f t="shared" si="164"/>
        <v>0</v>
      </c>
      <c r="AD150" s="35">
        <f t="shared" si="164"/>
        <v>0</v>
      </c>
      <c r="AE150" s="35">
        <f t="shared" si="164"/>
        <v>0</v>
      </c>
      <c r="AF150" s="35">
        <f>AF151</f>
        <v>4532</v>
      </c>
      <c r="AG150" s="35">
        <f>AG151</f>
        <v>0</v>
      </c>
      <c r="AH150" s="35">
        <f aca="true" t="shared" si="165" ref="AH150:AK151">AH151</f>
        <v>0</v>
      </c>
      <c r="AI150" s="35">
        <f t="shared" si="165"/>
        <v>0</v>
      </c>
      <c r="AJ150" s="35">
        <f t="shared" si="165"/>
        <v>0</v>
      </c>
      <c r="AK150" s="35">
        <f t="shared" si="165"/>
        <v>0</v>
      </c>
      <c r="AL150" s="35">
        <f>AL151</f>
        <v>4532</v>
      </c>
      <c r="AM150" s="35">
        <f>AM151</f>
        <v>0</v>
      </c>
      <c r="AN150" s="36">
        <f aca="true" t="shared" si="166" ref="AN150:AQ151">AN151</f>
        <v>0</v>
      </c>
      <c r="AO150" s="36">
        <f t="shared" si="166"/>
        <v>0</v>
      </c>
      <c r="AP150" s="36">
        <f t="shared" si="166"/>
        <v>0</v>
      </c>
      <c r="AQ150" s="35">
        <f t="shared" si="166"/>
        <v>0</v>
      </c>
      <c r="AR150" s="36">
        <f>AR151</f>
        <v>4532</v>
      </c>
      <c r="AS150" s="36">
        <f>AS151</f>
        <v>0</v>
      </c>
      <c r="AT150" s="35">
        <f aca="true" t="shared" si="167" ref="AT150:AW151">AT151</f>
        <v>0</v>
      </c>
      <c r="AU150" s="35">
        <f t="shared" si="167"/>
        <v>0</v>
      </c>
      <c r="AV150" s="35">
        <f t="shared" si="167"/>
        <v>0</v>
      </c>
      <c r="AW150" s="35">
        <f t="shared" si="167"/>
        <v>0</v>
      </c>
      <c r="AX150" s="36">
        <f>AX151</f>
        <v>4532</v>
      </c>
      <c r="AY150" s="36">
        <f>AY151</f>
        <v>0</v>
      </c>
      <c r="AZ150" s="35">
        <f aca="true" t="shared" si="168" ref="AZ150:BC151">AZ151</f>
        <v>0</v>
      </c>
      <c r="BA150" s="35">
        <f t="shared" si="168"/>
        <v>0</v>
      </c>
      <c r="BB150" s="35">
        <f t="shared" si="168"/>
        <v>0</v>
      </c>
      <c r="BC150" s="35">
        <f t="shared" si="168"/>
        <v>0</v>
      </c>
      <c r="BD150" s="36">
        <f>BD151</f>
        <v>4532</v>
      </c>
      <c r="BE150" s="36">
        <f>BE151</f>
        <v>0</v>
      </c>
      <c r="BF150" s="35">
        <f aca="true" t="shared" si="169" ref="BF150:BI151">BF151</f>
        <v>0</v>
      </c>
      <c r="BG150" s="36">
        <f t="shared" si="169"/>
        <v>0</v>
      </c>
      <c r="BH150" s="35">
        <f t="shared" si="169"/>
        <v>0</v>
      </c>
      <c r="BI150" s="36">
        <f t="shared" si="169"/>
        <v>0</v>
      </c>
      <c r="BJ150" s="36">
        <f>BJ151</f>
        <v>4532</v>
      </c>
      <c r="BK150" s="36">
        <f>BK151</f>
        <v>0</v>
      </c>
      <c r="BL150" s="36">
        <f aca="true" t="shared" si="170" ref="BL150:BS151">BL151</f>
        <v>0</v>
      </c>
      <c r="BM150" s="36">
        <f t="shared" si="170"/>
        <v>0</v>
      </c>
      <c r="BN150" s="36">
        <f t="shared" si="170"/>
        <v>0</v>
      </c>
      <c r="BO150" s="36">
        <f t="shared" si="170"/>
        <v>0</v>
      </c>
      <c r="BP150" s="36">
        <f t="shared" si="170"/>
        <v>4532</v>
      </c>
      <c r="BQ150" s="36">
        <f t="shared" si="170"/>
        <v>0</v>
      </c>
      <c r="BR150" s="61">
        <f t="shared" si="170"/>
        <v>4407</v>
      </c>
      <c r="BS150" s="58">
        <f t="shared" si="170"/>
        <v>0</v>
      </c>
      <c r="BT150" s="68">
        <f t="shared" si="140"/>
        <v>97.24183583406885</v>
      </c>
      <c r="BU150" s="69"/>
    </row>
    <row r="151" spans="1:73" ht="33">
      <c r="A151" s="7"/>
      <c r="B151" s="29" t="s">
        <v>62</v>
      </c>
      <c r="C151" s="31">
        <f aca="true" t="shared" si="171" ref="C151:C177">C150</f>
        <v>913</v>
      </c>
      <c r="D151" s="30" t="s">
        <v>109</v>
      </c>
      <c r="E151" s="31" t="s">
        <v>111</v>
      </c>
      <c r="F151" s="44" t="s">
        <v>72</v>
      </c>
      <c r="G151" s="31"/>
      <c r="H151" s="35">
        <f t="shared" si="163"/>
        <v>1260</v>
      </c>
      <c r="I151" s="35">
        <f t="shared" si="163"/>
        <v>0</v>
      </c>
      <c r="J151" s="35">
        <f t="shared" si="163"/>
        <v>0</v>
      </c>
      <c r="K151" s="35">
        <f t="shared" si="163"/>
        <v>0</v>
      </c>
      <c r="L151" s="35">
        <f t="shared" si="163"/>
        <v>0</v>
      </c>
      <c r="M151" s="35">
        <f t="shared" si="163"/>
        <v>0</v>
      </c>
      <c r="N151" s="35">
        <f t="shared" si="163"/>
        <v>1260</v>
      </c>
      <c r="O151" s="35">
        <f t="shared" si="163"/>
        <v>0</v>
      </c>
      <c r="P151" s="35">
        <f t="shared" si="163"/>
        <v>-100</v>
      </c>
      <c r="Q151" s="35">
        <f t="shared" si="163"/>
        <v>0</v>
      </c>
      <c r="R151" s="35">
        <f t="shared" si="163"/>
        <v>0</v>
      </c>
      <c r="S151" s="35">
        <f t="shared" si="163"/>
        <v>0</v>
      </c>
      <c r="T151" s="35">
        <f t="shared" si="163"/>
        <v>1160</v>
      </c>
      <c r="U151" s="35">
        <f t="shared" si="163"/>
        <v>0</v>
      </c>
      <c r="V151" s="35">
        <f t="shared" si="164"/>
        <v>0</v>
      </c>
      <c r="W151" s="35">
        <f t="shared" si="164"/>
        <v>0</v>
      </c>
      <c r="X151" s="35">
        <f t="shared" si="164"/>
        <v>3372</v>
      </c>
      <c r="Y151" s="35">
        <f t="shared" si="164"/>
        <v>0</v>
      </c>
      <c r="Z151" s="35">
        <f t="shared" si="164"/>
        <v>4532</v>
      </c>
      <c r="AA151" s="35">
        <f t="shared" si="164"/>
        <v>0</v>
      </c>
      <c r="AB151" s="35">
        <f t="shared" si="164"/>
        <v>0</v>
      </c>
      <c r="AC151" s="35">
        <f t="shared" si="164"/>
        <v>0</v>
      </c>
      <c r="AD151" s="35">
        <f t="shared" si="164"/>
        <v>0</v>
      </c>
      <c r="AE151" s="35">
        <f t="shared" si="164"/>
        <v>0</v>
      </c>
      <c r="AF151" s="35">
        <f>AF152</f>
        <v>4532</v>
      </c>
      <c r="AG151" s="35">
        <f>AG152</f>
        <v>0</v>
      </c>
      <c r="AH151" s="35">
        <f t="shared" si="165"/>
        <v>0</v>
      </c>
      <c r="AI151" s="35">
        <f t="shared" si="165"/>
        <v>0</v>
      </c>
      <c r="AJ151" s="35">
        <f t="shared" si="165"/>
        <v>0</v>
      </c>
      <c r="AK151" s="35">
        <f t="shared" si="165"/>
        <v>0</v>
      </c>
      <c r="AL151" s="35">
        <f>AL152</f>
        <v>4532</v>
      </c>
      <c r="AM151" s="35">
        <f>AM152</f>
        <v>0</v>
      </c>
      <c r="AN151" s="36">
        <f t="shared" si="166"/>
        <v>0</v>
      </c>
      <c r="AO151" s="36">
        <f t="shared" si="166"/>
        <v>0</v>
      </c>
      <c r="AP151" s="36">
        <f t="shared" si="166"/>
        <v>0</v>
      </c>
      <c r="AQ151" s="35">
        <f t="shared" si="166"/>
        <v>0</v>
      </c>
      <c r="AR151" s="36">
        <f>AR152</f>
        <v>4532</v>
      </c>
      <c r="AS151" s="36">
        <f>AS152</f>
        <v>0</v>
      </c>
      <c r="AT151" s="35">
        <f t="shared" si="167"/>
        <v>0</v>
      </c>
      <c r="AU151" s="35">
        <f t="shared" si="167"/>
        <v>0</v>
      </c>
      <c r="AV151" s="35">
        <f t="shared" si="167"/>
        <v>0</v>
      </c>
      <c r="AW151" s="35">
        <f t="shared" si="167"/>
        <v>0</v>
      </c>
      <c r="AX151" s="36">
        <f>AX152</f>
        <v>4532</v>
      </c>
      <c r="AY151" s="36">
        <f>AY152</f>
        <v>0</v>
      </c>
      <c r="AZ151" s="35">
        <f t="shared" si="168"/>
        <v>0</v>
      </c>
      <c r="BA151" s="35">
        <f t="shared" si="168"/>
        <v>0</v>
      </c>
      <c r="BB151" s="35">
        <f t="shared" si="168"/>
        <v>0</v>
      </c>
      <c r="BC151" s="35">
        <f t="shared" si="168"/>
        <v>0</v>
      </c>
      <c r="BD151" s="36">
        <f>BD152</f>
        <v>4532</v>
      </c>
      <c r="BE151" s="36">
        <f>BE152</f>
        <v>0</v>
      </c>
      <c r="BF151" s="35">
        <f t="shared" si="169"/>
        <v>0</v>
      </c>
      <c r="BG151" s="36">
        <f t="shared" si="169"/>
        <v>0</v>
      </c>
      <c r="BH151" s="35">
        <f t="shared" si="169"/>
        <v>0</v>
      </c>
      <c r="BI151" s="36">
        <f t="shared" si="169"/>
        <v>0</v>
      </c>
      <c r="BJ151" s="36">
        <f>BJ152</f>
        <v>4532</v>
      </c>
      <c r="BK151" s="36">
        <f>BK152</f>
        <v>0</v>
      </c>
      <c r="BL151" s="36">
        <f t="shared" si="170"/>
        <v>0</v>
      </c>
      <c r="BM151" s="36">
        <f t="shared" si="170"/>
        <v>0</v>
      </c>
      <c r="BN151" s="36">
        <f t="shared" si="170"/>
        <v>0</v>
      </c>
      <c r="BO151" s="36">
        <f t="shared" si="170"/>
        <v>0</v>
      </c>
      <c r="BP151" s="36">
        <f t="shared" si="170"/>
        <v>4532</v>
      </c>
      <c r="BQ151" s="36">
        <f t="shared" si="170"/>
        <v>0</v>
      </c>
      <c r="BR151" s="61">
        <f t="shared" si="170"/>
        <v>4407</v>
      </c>
      <c r="BS151" s="58">
        <f t="shared" si="170"/>
        <v>0</v>
      </c>
      <c r="BT151" s="68">
        <f t="shared" si="140"/>
        <v>97.24183583406885</v>
      </c>
      <c r="BU151" s="69"/>
    </row>
    <row r="152" spans="1:73" ht="33">
      <c r="A152" s="7"/>
      <c r="B152" s="29" t="s">
        <v>17</v>
      </c>
      <c r="C152" s="31">
        <f t="shared" si="171"/>
        <v>913</v>
      </c>
      <c r="D152" s="30" t="s">
        <v>109</v>
      </c>
      <c r="E152" s="31" t="s">
        <v>111</v>
      </c>
      <c r="F152" s="44" t="s">
        <v>72</v>
      </c>
      <c r="G152" s="31" t="s">
        <v>18</v>
      </c>
      <c r="H152" s="32">
        <v>1260</v>
      </c>
      <c r="I152" s="32"/>
      <c r="J152" s="32"/>
      <c r="K152" s="32"/>
      <c r="L152" s="32"/>
      <c r="M152" s="32"/>
      <c r="N152" s="32">
        <f>M152+L152+K152+J152+H152</f>
        <v>1260</v>
      </c>
      <c r="O152" s="32">
        <f>K152+I152</f>
        <v>0</v>
      </c>
      <c r="P152" s="32">
        <v>-100</v>
      </c>
      <c r="Q152" s="32"/>
      <c r="R152" s="32"/>
      <c r="S152" s="32"/>
      <c r="T152" s="32">
        <f>S152+R152+Q152+P152+N152</f>
        <v>1160</v>
      </c>
      <c r="U152" s="32">
        <f>Q152+O152</f>
        <v>0</v>
      </c>
      <c r="V152" s="32"/>
      <c r="W152" s="32"/>
      <c r="X152" s="32">
        <v>3372</v>
      </c>
      <c r="Y152" s="32"/>
      <c r="Z152" s="32">
        <f>Y152+X152+W152+V152+T152</f>
        <v>4532</v>
      </c>
      <c r="AA152" s="32">
        <f>W152+U152</f>
        <v>0</v>
      </c>
      <c r="AB152" s="32"/>
      <c r="AC152" s="32"/>
      <c r="AD152" s="32"/>
      <c r="AE152" s="32"/>
      <c r="AF152" s="32">
        <f>AE152+AD152+AC152+AB152+Z152</f>
        <v>4532</v>
      </c>
      <c r="AG152" s="32">
        <f>AC152+AA152</f>
        <v>0</v>
      </c>
      <c r="AH152" s="32"/>
      <c r="AI152" s="32"/>
      <c r="AJ152" s="32"/>
      <c r="AK152" s="32"/>
      <c r="AL152" s="32">
        <f>AK152+AJ152+AI152+AH152+AF152</f>
        <v>4532</v>
      </c>
      <c r="AM152" s="32">
        <f>AI152+AG152</f>
        <v>0</v>
      </c>
      <c r="AN152" s="33"/>
      <c r="AO152" s="33"/>
      <c r="AP152" s="33"/>
      <c r="AQ152" s="32"/>
      <c r="AR152" s="33">
        <f>AQ152+AP152+AO152+AN152+AL152</f>
        <v>4532</v>
      </c>
      <c r="AS152" s="33">
        <f>AO152+AM152</f>
        <v>0</v>
      </c>
      <c r="AT152" s="32"/>
      <c r="AU152" s="32"/>
      <c r="AV152" s="32"/>
      <c r="AW152" s="32"/>
      <c r="AX152" s="33">
        <f>AW152+AV152+AU152+AT152+AR152</f>
        <v>4532</v>
      </c>
      <c r="AY152" s="33">
        <f>AU152+AS152</f>
        <v>0</v>
      </c>
      <c r="AZ152" s="32"/>
      <c r="BA152" s="32"/>
      <c r="BB152" s="32"/>
      <c r="BC152" s="32"/>
      <c r="BD152" s="33">
        <f>BC152+BB152+BA152+AZ152+AX152</f>
        <v>4532</v>
      </c>
      <c r="BE152" s="33">
        <f>BA152+AY152</f>
        <v>0</v>
      </c>
      <c r="BF152" s="32"/>
      <c r="BG152" s="33"/>
      <c r="BH152" s="32"/>
      <c r="BI152" s="33"/>
      <c r="BJ152" s="33">
        <f>BI152+BH152+BG152+BF152+BD152</f>
        <v>4532</v>
      </c>
      <c r="BK152" s="33">
        <f>BG152+BE152</f>
        <v>0</v>
      </c>
      <c r="BL152" s="33"/>
      <c r="BM152" s="33"/>
      <c r="BN152" s="33"/>
      <c r="BO152" s="33"/>
      <c r="BP152" s="33">
        <f>BO152+BN152+BM152+BL152+BJ152</f>
        <v>4532</v>
      </c>
      <c r="BQ152" s="33">
        <f>BM152+BK152</f>
        <v>0</v>
      </c>
      <c r="BR152" s="57">
        <v>4407</v>
      </c>
      <c r="BS152" s="58"/>
      <c r="BT152" s="68">
        <f t="shared" si="140"/>
        <v>97.24183583406885</v>
      </c>
      <c r="BU152" s="69"/>
    </row>
    <row r="153" spans="1:73" ht="49.5">
      <c r="A153" s="7"/>
      <c r="B153" s="29" t="s">
        <v>65</v>
      </c>
      <c r="C153" s="31">
        <f t="shared" si="171"/>
        <v>913</v>
      </c>
      <c r="D153" s="30" t="s">
        <v>109</v>
      </c>
      <c r="E153" s="31" t="s">
        <v>111</v>
      </c>
      <c r="F153" s="44" t="s">
        <v>12</v>
      </c>
      <c r="G153" s="31"/>
      <c r="H153" s="35">
        <f aca="true" t="shared" si="172" ref="H153:W155">H154</f>
        <v>867</v>
      </c>
      <c r="I153" s="35">
        <f t="shared" si="172"/>
        <v>0</v>
      </c>
      <c r="J153" s="35">
        <f t="shared" si="172"/>
        <v>0</v>
      </c>
      <c r="K153" s="35">
        <f t="shared" si="172"/>
        <v>0</v>
      </c>
      <c r="L153" s="35">
        <f t="shared" si="172"/>
        <v>0</v>
      </c>
      <c r="M153" s="35">
        <f t="shared" si="172"/>
        <v>0</v>
      </c>
      <c r="N153" s="35">
        <f t="shared" si="172"/>
        <v>867</v>
      </c>
      <c r="O153" s="35">
        <f t="shared" si="172"/>
        <v>0</v>
      </c>
      <c r="P153" s="35">
        <f t="shared" si="172"/>
        <v>0</v>
      </c>
      <c r="Q153" s="35">
        <f t="shared" si="172"/>
        <v>0</v>
      </c>
      <c r="R153" s="35">
        <f t="shared" si="172"/>
        <v>0</v>
      </c>
      <c r="S153" s="35">
        <f t="shared" si="172"/>
        <v>0</v>
      </c>
      <c r="T153" s="35">
        <f t="shared" si="172"/>
        <v>867</v>
      </c>
      <c r="U153" s="35">
        <f t="shared" si="172"/>
        <v>0</v>
      </c>
      <c r="V153" s="35">
        <f t="shared" si="172"/>
        <v>0</v>
      </c>
      <c r="W153" s="35">
        <f t="shared" si="172"/>
        <v>0</v>
      </c>
      <c r="X153" s="35">
        <f aca="true" t="shared" si="173" ref="X153:AM155">X154</f>
        <v>0</v>
      </c>
      <c r="Y153" s="35">
        <f t="shared" si="173"/>
        <v>0</v>
      </c>
      <c r="Z153" s="35">
        <f t="shared" si="173"/>
        <v>867</v>
      </c>
      <c r="AA153" s="35">
        <f t="shared" si="173"/>
        <v>0</v>
      </c>
      <c r="AB153" s="35">
        <f t="shared" si="173"/>
        <v>0</v>
      </c>
      <c r="AC153" s="35">
        <f t="shared" si="173"/>
        <v>0</v>
      </c>
      <c r="AD153" s="35">
        <f t="shared" si="173"/>
        <v>0</v>
      </c>
      <c r="AE153" s="35">
        <f t="shared" si="173"/>
        <v>0</v>
      </c>
      <c r="AF153" s="35">
        <f t="shared" si="173"/>
        <v>867</v>
      </c>
      <c r="AG153" s="35">
        <f t="shared" si="173"/>
        <v>0</v>
      </c>
      <c r="AH153" s="35">
        <f t="shared" si="173"/>
        <v>0</v>
      </c>
      <c r="AI153" s="35">
        <f t="shared" si="173"/>
        <v>0</v>
      </c>
      <c r="AJ153" s="35">
        <f t="shared" si="173"/>
        <v>0</v>
      </c>
      <c r="AK153" s="35">
        <f t="shared" si="173"/>
        <v>0</v>
      </c>
      <c r="AL153" s="35">
        <f t="shared" si="173"/>
        <v>867</v>
      </c>
      <c r="AM153" s="35">
        <f t="shared" si="173"/>
        <v>0</v>
      </c>
      <c r="AN153" s="36">
        <f aca="true" t="shared" si="174" ref="AN153:BC155">AN154</f>
        <v>0</v>
      </c>
      <c r="AO153" s="36">
        <f t="shared" si="174"/>
        <v>0</v>
      </c>
      <c r="AP153" s="36">
        <f t="shared" si="174"/>
        <v>0</v>
      </c>
      <c r="AQ153" s="35">
        <f t="shared" si="174"/>
        <v>0</v>
      </c>
      <c r="AR153" s="36">
        <f t="shared" si="174"/>
        <v>867</v>
      </c>
      <c r="AS153" s="36">
        <f t="shared" si="174"/>
        <v>0</v>
      </c>
      <c r="AT153" s="35">
        <f t="shared" si="174"/>
        <v>0</v>
      </c>
      <c r="AU153" s="35">
        <f t="shared" si="174"/>
        <v>0</v>
      </c>
      <c r="AV153" s="35">
        <f t="shared" si="174"/>
        <v>0</v>
      </c>
      <c r="AW153" s="35">
        <f t="shared" si="174"/>
        <v>0</v>
      </c>
      <c r="AX153" s="36">
        <f t="shared" si="174"/>
        <v>867</v>
      </c>
      <c r="AY153" s="36">
        <f t="shared" si="174"/>
        <v>0</v>
      </c>
      <c r="AZ153" s="35">
        <f t="shared" si="174"/>
        <v>0</v>
      </c>
      <c r="BA153" s="35">
        <f t="shared" si="174"/>
        <v>0</v>
      </c>
      <c r="BB153" s="35">
        <f t="shared" si="174"/>
        <v>0</v>
      </c>
      <c r="BC153" s="35">
        <f t="shared" si="174"/>
        <v>0</v>
      </c>
      <c r="BD153" s="36">
        <f aca="true" t="shared" si="175" ref="BD153:BS155">BD154</f>
        <v>867</v>
      </c>
      <c r="BE153" s="36">
        <f t="shared" si="175"/>
        <v>0</v>
      </c>
      <c r="BF153" s="35">
        <f t="shared" si="175"/>
        <v>0</v>
      </c>
      <c r="BG153" s="36">
        <f t="shared" si="175"/>
        <v>0</v>
      </c>
      <c r="BH153" s="35">
        <f t="shared" si="175"/>
        <v>0</v>
      </c>
      <c r="BI153" s="36">
        <f t="shared" si="175"/>
        <v>0</v>
      </c>
      <c r="BJ153" s="36">
        <f t="shared" si="175"/>
        <v>867</v>
      </c>
      <c r="BK153" s="36">
        <f t="shared" si="175"/>
        <v>0</v>
      </c>
      <c r="BL153" s="36">
        <f t="shared" si="175"/>
        <v>0</v>
      </c>
      <c r="BM153" s="36">
        <f t="shared" si="175"/>
        <v>0</v>
      </c>
      <c r="BN153" s="36">
        <f t="shared" si="175"/>
        <v>0</v>
      </c>
      <c r="BO153" s="36">
        <f t="shared" si="175"/>
        <v>0</v>
      </c>
      <c r="BP153" s="36">
        <f t="shared" si="175"/>
        <v>867</v>
      </c>
      <c r="BQ153" s="36">
        <f t="shared" si="175"/>
        <v>0</v>
      </c>
      <c r="BR153" s="61">
        <f t="shared" si="175"/>
        <v>867</v>
      </c>
      <c r="BS153" s="58">
        <f t="shared" si="175"/>
        <v>0</v>
      </c>
      <c r="BT153" s="68">
        <f t="shared" si="140"/>
        <v>100</v>
      </c>
      <c r="BU153" s="69"/>
    </row>
    <row r="154" spans="1:73" ht="16.5">
      <c r="A154" s="7"/>
      <c r="B154" s="29" t="s">
        <v>13</v>
      </c>
      <c r="C154" s="31">
        <f t="shared" si="171"/>
        <v>913</v>
      </c>
      <c r="D154" s="30" t="s">
        <v>109</v>
      </c>
      <c r="E154" s="31" t="s">
        <v>111</v>
      </c>
      <c r="F154" s="44" t="s">
        <v>28</v>
      </c>
      <c r="G154" s="31"/>
      <c r="H154" s="35">
        <f t="shared" si="172"/>
        <v>867</v>
      </c>
      <c r="I154" s="35">
        <f t="shared" si="172"/>
        <v>0</v>
      </c>
      <c r="J154" s="35">
        <f t="shared" si="172"/>
        <v>0</v>
      </c>
      <c r="K154" s="35">
        <f t="shared" si="172"/>
        <v>0</v>
      </c>
      <c r="L154" s="35">
        <f t="shared" si="172"/>
        <v>0</v>
      </c>
      <c r="M154" s="35">
        <f t="shared" si="172"/>
        <v>0</v>
      </c>
      <c r="N154" s="35">
        <f t="shared" si="172"/>
        <v>867</v>
      </c>
      <c r="O154" s="35">
        <f t="shared" si="172"/>
        <v>0</v>
      </c>
      <c r="P154" s="35">
        <f t="shared" si="172"/>
        <v>0</v>
      </c>
      <c r="Q154" s="35">
        <f t="shared" si="172"/>
        <v>0</v>
      </c>
      <c r="R154" s="35">
        <f t="shared" si="172"/>
        <v>0</v>
      </c>
      <c r="S154" s="35">
        <f t="shared" si="172"/>
        <v>0</v>
      </c>
      <c r="T154" s="35">
        <f t="shared" si="172"/>
        <v>867</v>
      </c>
      <c r="U154" s="35">
        <f t="shared" si="172"/>
        <v>0</v>
      </c>
      <c r="V154" s="35">
        <f t="shared" si="172"/>
        <v>0</v>
      </c>
      <c r="W154" s="35">
        <f t="shared" si="172"/>
        <v>0</v>
      </c>
      <c r="X154" s="35">
        <f t="shared" si="173"/>
        <v>0</v>
      </c>
      <c r="Y154" s="35">
        <f t="shared" si="173"/>
        <v>0</v>
      </c>
      <c r="Z154" s="35">
        <f t="shared" si="173"/>
        <v>867</v>
      </c>
      <c r="AA154" s="35">
        <f t="shared" si="173"/>
        <v>0</v>
      </c>
      <c r="AB154" s="35">
        <f t="shared" si="173"/>
        <v>0</v>
      </c>
      <c r="AC154" s="35">
        <f t="shared" si="173"/>
        <v>0</v>
      </c>
      <c r="AD154" s="35">
        <f t="shared" si="173"/>
        <v>0</v>
      </c>
      <c r="AE154" s="35">
        <f t="shared" si="173"/>
        <v>0</v>
      </c>
      <c r="AF154" s="35">
        <f t="shared" si="173"/>
        <v>867</v>
      </c>
      <c r="AG154" s="35">
        <f t="shared" si="173"/>
        <v>0</v>
      </c>
      <c r="AH154" s="35">
        <f t="shared" si="173"/>
        <v>0</v>
      </c>
      <c r="AI154" s="35">
        <f t="shared" si="173"/>
        <v>0</v>
      </c>
      <c r="AJ154" s="35">
        <f t="shared" si="173"/>
        <v>0</v>
      </c>
      <c r="AK154" s="35">
        <f t="shared" si="173"/>
        <v>0</v>
      </c>
      <c r="AL154" s="35">
        <f t="shared" si="173"/>
        <v>867</v>
      </c>
      <c r="AM154" s="35">
        <f t="shared" si="173"/>
        <v>0</v>
      </c>
      <c r="AN154" s="36">
        <f t="shared" si="174"/>
        <v>0</v>
      </c>
      <c r="AO154" s="36">
        <f t="shared" si="174"/>
        <v>0</v>
      </c>
      <c r="AP154" s="36">
        <f t="shared" si="174"/>
        <v>0</v>
      </c>
      <c r="AQ154" s="35">
        <f t="shared" si="174"/>
        <v>0</v>
      </c>
      <c r="AR154" s="36">
        <f t="shared" si="174"/>
        <v>867</v>
      </c>
      <c r="AS154" s="36">
        <f t="shared" si="174"/>
        <v>0</v>
      </c>
      <c r="AT154" s="35">
        <f t="shared" si="174"/>
        <v>0</v>
      </c>
      <c r="AU154" s="35">
        <f t="shared" si="174"/>
        <v>0</v>
      </c>
      <c r="AV154" s="35">
        <f t="shared" si="174"/>
        <v>0</v>
      </c>
      <c r="AW154" s="35">
        <f t="shared" si="174"/>
        <v>0</v>
      </c>
      <c r="AX154" s="36">
        <f t="shared" si="174"/>
        <v>867</v>
      </c>
      <c r="AY154" s="36">
        <f t="shared" si="174"/>
        <v>0</v>
      </c>
      <c r="AZ154" s="35">
        <f t="shared" si="174"/>
        <v>0</v>
      </c>
      <c r="BA154" s="35">
        <f t="shared" si="174"/>
        <v>0</v>
      </c>
      <c r="BB154" s="35">
        <f t="shared" si="174"/>
        <v>0</v>
      </c>
      <c r="BC154" s="35">
        <f t="shared" si="174"/>
        <v>0</v>
      </c>
      <c r="BD154" s="36">
        <f t="shared" si="175"/>
        <v>867</v>
      </c>
      <c r="BE154" s="36">
        <f t="shared" si="175"/>
        <v>0</v>
      </c>
      <c r="BF154" s="35">
        <f t="shared" si="175"/>
        <v>0</v>
      </c>
      <c r="BG154" s="36">
        <f t="shared" si="175"/>
        <v>0</v>
      </c>
      <c r="BH154" s="35">
        <f t="shared" si="175"/>
        <v>0</v>
      </c>
      <c r="BI154" s="36">
        <f t="shared" si="175"/>
        <v>0</v>
      </c>
      <c r="BJ154" s="36">
        <f t="shared" si="175"/>
        <v>867</v>
      </c>
      <c r="BK154" s="36">
        <f t="shared" si="175"/>
        <v>0</v>
      </c>
      <c r="BL154" s="36">
        <f t="shared" si="175"/>
        <v>0</v>
      </c>
      <c r="BM154" s="36">
        <f t="shared" si="175"/>
        <v>0</v>
      </c>
      <c r="BN154" s="36">
        <f t="shared" si="175"/>
        <v>0</v>
      </c>
      <c r="BO154" s="36">
        <f t="shared" si="175"/>
        <v>0</v>
      </c>
      <c r="BP154" s="36">
        <f t="shared" si="175"/>
        <v>867</v>
      </c>
      <c r="BQ154" s="36">
        <f t="shared" si="175"/>
        <v>0</v>
      </c>
      <c r="BR154" s="61">
        <f t="shared" si="175"/>
        <v>867</v>
      </c>
      <c r="BS154" s="58">
        <f t="shared" si="175"/>
        <v>0</v>
      </c>
      <c r="BT154" s="68">
        <f t="shared" si="140"/>
        <v>100</v>
      </c>
      <c r="BU154" s="69"/>
    </row>
    <row r="155" spans="1:73" ht="33">
      <c r="A155" s="7"/>
      <c r="B155" s="29" t="s">
        <v>62</v>
      </c>
      <c r="C155" s="31">
        <f t="shared" si="171"/>
        <v>913</v>
      </c>
      <c r="D155" s="30" t="s">
        <v>109</v>
      </c>
      <c r="E155" s="31" t="s">
        <v>111</v>
      </c>
      <c r="F155" s="44" t="s">
        <v>73</v>
      </c>
      <c r="G155" s="31"/>
      <c r="H155" s="35">
        <f t="shared" si="172"/>
        <v>867</v>
      </c>
      <c r="I155" s="35">
        <f t="shared" si="172"/>
        <v>0</v>
      </c>
      <c r="J155" s="35">
        <f t="shared" si="172"/>
        <v>0</v>
      </c>
      <c r="K155" s="35">
        <f t="shared" si="172"/>
        <v>0</v>
      </c>
      <c r="L155" s="35">
        <f t="shared" si="172"/>
        <v>0</v>
      </c>
      <c r="M155" s="35">
        <f t="shared" si="172"/>
        <v>0</v>
      </c>
      <c r="N155" s="35">
        <f t="shared" si="172"/>
        <v>867</v>
      </c>
      <c r="O155" s="35">
        <f t="shared" si="172"/>
        <v>0</v>
      </c>
      <c r="P155" s="35">
        <f t="shared" si="172"/>
        <v>0</v>
      </c>
      <c r="Q155" s="35">
        <f t="shared" si="172"/>
        <v>0</v>
      </c>
      <c r="R155" s="35">
        <f t="shared" si="172"/>
        <v>0</v>
      </c>
      <c r="S155" s="35">
        <f t="shared" si="172"/>
        <v>0</v>
      </c>
      <c r="T155" s="35">
        <f t="shared" si="172"/>
        <v>867</v>
      </c>
      <c r="U155" s="35">
        <f t="shared" si="172"/>
        <v>0</v>
      </c>
      <c r="V155" s="35">
        <f t="shared" si="172"/>
        <v>0</v>
      </c>
      <c r="W155" s="35">
        <f t="shared" si="172"/>
        <v>0</v>
      </c>
      <c r="X155" s="35">
        <f t="shared" si="173"/>
        <v>0</v>
      </c>
      <c r="Y155" s="35">
        <f t="shared" si="173"/>
        <v>0</v>
      </c>
      <c r="Z155" s="35">
        <f t="shared" si="173"/>
        <v>867</v>
      </c>
      <c r="AA155" s="35">
        <f t="shared" si="173"/>
        <v>0</v>
      </c>
      <c r="AB155" s="35">
        <f t="shared" si="173"/>
        <v>0</v>
      </c>
      <c r="AC155" s="35">
        <f t="shared" si="173"/>
        <v>0</v>
      </c>
      <c r="AD155" s="35">
        <f t="shared" si="173"/>
        <v>0</v>
      </c>
      <c r="AE155" s="35">
        <f t="shared" si="173"/>
        <v>0</v>
      </c>
      <c r="AF155" s="35">
        <f t="shared" si="173"/>
        <v>867</v>
      </c>
      <c r="AG155" s="35">
        <f t="shared" si="173"/>
        <v>0</v>
      </c>
      <c r="AH155" s="35">
        <f t="shared" si="173"/>
        <v>0</v>
      </c>
      <c r="AI155" s="35">
        <f t="shared" si="173"/>
        <v>0</v>
      </c>
      <c r="AJ155" s="35">
        <f t="shared" si="173"/>
        <v>0</v>
      </c>
      <c r="AK155" s="35">
        <f t="shared" si="173"/>
        <v>0</v>
      </c>
      <c r="AL155" s="35">
        <f t="shared" si="173"/>
        <v>867</v>
      </c>
      <c r="AM155" s="35">
        <f t="shared" si="173"/>
        <v>0</v>
      </c>
      <c r="AN155" s="36">
        <f t="shared" si="174"/>
        <v>0</v>
      </c>
      <c r="AO155" s="36">
        <f t="shared" si="174"/>
        <v>0</v>
      </c>
      <c r="AP155" s="36">
        <f t="shared" si="174"/>
        <v>0</v>
      </c>
      <c r="AQ155" s="35">
        <f t="shared" si="174"/>
        <v>0</v>
      </c>
      <c r="AR155" s="36">
        <f t="shared" si="174"/>
        <v>867</v>
      </c>
      <c r="AS155" s="36">
        <f t="shared" si="174"/>
        <v>0</v>
      </c>
      <c r="AT155" s="35">
        <f t="shared" si="174"/>
        <v>0</v>
      </c>
      <c r="AU155" s="35">
        <f t="shared" si="174"/>
        <v>0</v>
      </c>
      <c r="AV155" s="35">
        <f t="shared" si="174"/>
        <v>0</v>
      </c>
      <c r="AW155" s="35">
        <f t="shared" si="174"/>
        <v>0</v>
      </c>
      <c r="AX155" s="36">
        <f t="shared" si="174"/>
        <v>867</v>
      </c>
      <c r="AY155" s="36">
        <f t="shared" si="174"/>
        <v>0</v>
      </c>
      <c r="AZ155" s="35">
        <f t="shared" si="174"/>
        <v>0</v>
      </c>
      <c r="BA155" s="35">
        <f t="shared" si="174"/>
        <v>0</v>
      </c>
      <c r="BB155" s="35">
        <f t="shared" si="174"/>
        <v>0</v>
      </c>
      <c r="BC155" s="35">
        <f t="shared" si="174"/>
        <v>0</v>
      </c>
      <c r="BD155" s="36">
        <f t="shared" si="175"/>
        <v>867</v>
      </c>
      <c r="BE155" s="36">
        <f t="shared" si="175"/>
        <v>0</v>
      </c>
      <c r="BF155" s="35">
        <f t="shared" si="175"/>
        <v>0</v>
      </c>
      <c r="BG155" s="36">
        <f t="shared" si="175"/>
        <v>0</v>
      </c>
      <c r="BH155" s="35">
        <f t="shared" si="175"/>
        <v>0</v>
      </c>
      <c r="BI155" s="36">
        <f t="shared" si="175"/>
        <v>0</v>
      </c>
      <c r="BJ155" s="36">
        <f t="shared" si="175"/>
        <v>867</v>
      </c>
      <c r="BK155" s="36">
        <f t="shared" si="175"/>
        <v>0</v>
      </c>
      <c r="BL155" s="36">
        <f t="shared" si="175"/>
        <v>0</v>
      </c>
      <c r="BM155" s="36">
        <f t="shared" si="175"/>
        <v>0</v>
      </c>
      <c r="BN155" s="36">
        <f t="shared" si="175"/>
        <v>0</v>
      </c>
      <c r="BO155" s="36">
        <f t="shared" si="175"/>
        <v>0</v>
      </c>
      <c r="BP155" s="36">
        <f t="shared" si="175"/>
        <v>867</v>
      </c>
      <c r="BQ155" s="36">
        <f t="shared" si="175"/>
        <v>0</v>
      </c>
      <c r="BR155" s="61">
        <f t="shared" si="175"/>
        <v>867</v>
      </c>
      <c r="BS155" s="58">
        <f t="shared" si="175"/>
        <v>0</v>
      </c>
      <c r="BT155" s="68">
        <f t="shared" si="140"/>
        <v>100</v>
      </c>
      <c r="BU155" s="69"/>
    </row>
    <row r="156" spans="1:73" ht="33">
      <c r="A156" s="7"/>
      <c r="B156" s="29" t="s">
        <v>17</v>
      </c>
      <c r="C156" s="31">
        <f t="shared" si="171"/>
        <v>913</v>
      </c>
      <c r="D156" s="30" t="s">
        <v>109</v>
      </c>
      <c r="E156" s="31" t="s">
        <v>111</v>
      </c>
      <c r="F156" s="44" t="s">
        <v>73</v>
      </c>
      <c r="G156" s="31" t="s">
        <v>18</v>
      </c>
      <c r="H156" s="32">
        <v>867</v>
      </c>
      <c r="I156" s="32"/>
      <c r="J156" s="32"/>
      <c r="K156" s="32"/>
      <c r="L156" s="32"/>
      <c r="M156" s="32"/>
      <c r="N156" s="32">
        <f>M156+L156+K156+J156+H156</f>
        <v>867</v>
      </c>
      <c r="O156" s="32">
        <f>K156+I156</f>
        <v>0</v>
      </c>
      <c r="P156" s="32"/>
      <c r="Q156" s="32"/>
      <c r="R156" s="32"/>
      <c r="S156" s="32"/>
      <c r="T156" s="32">
        <f>S156+R156+Q156+P156+N156</f>
        <v>867</v>
      </c>
      <c r="U156" s="32">
        <f>Q156+O156</f>
        <v>0</v>
      </c>
      <c r="V156" s="32"/>
      <c r="W156" s="32"/>
      <c r="X156" s="32"/>
      <c r="Y156" s="32"/>
      <c r="Z156" s="32">
        <f>Y156+X156+W156+V156+T156</f>
        <v>867</v>
      </c>
      <c r="AA156" s="32">
        <f>W156+U156</f>
        <v>0</v>
      </c>
      <c r="AB156" s="32"/>
      <c r="AC156" s="32"/>
      <c r="AD156" s="32"/>
      <c r="AE156" s="32"/>
      <c r="AF156" s="32">
        <f>AE156+AD156+AC156+AB156+Z156</f>
        <v>867</v>
      </c>
      <c r="AG156" s="32">
        <f>AC156+AA156</f>
        <v>0</v>
      </c>
      <c r="AH156" s="32"/>
      <c r="AI156" s="32"/>
      <c r="AJ156" s="32"/>
      <c r="AK156" s="32"/>
      <c r="AL156" s="32">
        <f>AK156+AJ156+AI156+AH156+AF156</f>
        <v>867</v>
      </c>
      <c r="AM156" s="32">
        <f>AI156+AG156</f>
        <v>0</v>
      </c>
      <c r="AN156" s="33"/>
      <c r="AO156" s="33"/>
      <c r="AP156" s="33"/>
      <c r="AQ156" s="32"/>
      <c r="AR156" s="33">
        <f>AQ156+AP156+AO156+AN156+AL156</f>
        <v>867</v>
      </c>
      <c r="AS156" s="33">
        <f>AO156+AM156</f>
        <v>0</v>
      </c>
      <c r="AT156" s="32"/>
      <c r="AU156" s="32"/>
      <c r="AV156" s="32"/>
      <c r="AW156" s="32"/>
      <c r="AX156" s="33">
        <f>AW156+AV156+AU156+AT156+AR156</f>
        <v>867</v>
      </c>
      <c r="AY156" s="33">
        <f>AU156+AS156</f>
        <v>0</v>
      </c>
      <c r="AZ156" s="32"/>
      <c r="BA156" s="32"/>
      <c r="BB156" s="32"/>
      <c r="BC156" s="32"/>
      <c r="BD156" s="33">
        <f>BC156+BB156+BA156+AZ156+AX156</f>
        <v>867</v>
      </c>
      <c r="BE156" s="33">
        <f>BA156+AY156</f>
        <v>0</v>
      </c>
      <c r="BF156" s="32"/>
      <c r="BG156" s="33"/>
      <c r="BH156" s="32"/>
      <c r="BI156" s="33"/>
      <c r="BJ156" s="33">
        <f>BI156+BH156+BG156+BF156+BD156</f>
        <v>867</v>
      </c>
      <c r="BK156" s="33">
        <f>BG156+BE156</f>
        <v>0</v>
      </c>
      <c r="BL156" s="33"/>
      <c r="BM156" s="33"/>
      <c r="BN156" s="33"/>
      <c r="BO156" s="33"/>
      <c r="BP156" s="33">
        <f>BO156+BN156+BM156+BL156+BJ156</f>
        <v>867</v>
      </c>
      <c r="BQ156" s="33">
        <f>BM156+BK156</f>
        <v>0</v>
      </c>
      <c r="BR156" s="57">
        <v>867</v>
      </c>
      <c r="BS156" s="58"/>
      <c r="BT156" s="68">
        <f t="shared" si="140"/>
        <v>100</v>
      </c>
      <c r="BU156" s="69"/>
    </row>
    <row r="157" spans="1:73" ht="49.5">
      <c r="A157" s="7"/>
      <c r="B157" s="29" t="s">
        <v>152</v>
      </c>
      <c r="C157" s="31">
        <f t="shared" si="171"/>
        <v>913</v>
      </c>
      <c r="D157" s="30" t="s">
        <v>109</v>
      </c>
      <c r="E157" s="31" t="s">
        <v>111</v>
      </c>
      <c r="F157" s="44" t="s">
        <v>142</v>
      </c>
      <c r="G157" s="31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3">
        <f aca="true" t="shared" si="176" ref="AN157:BS159">AN158</f>
        <v>300</v>
      </c>
      <c r="AO157" s="33">
        <f t="shared" si="176"/>
        <v>0</v>
      </c>
      <c r="AP157" s="33">
        <f t="shared" si="176"/>
        <v>0</v>
      </c>
      <c r="AQ157" s="32">
        <f t="shared" si="176"/>
        <v>0</v>
      </c>
      <c r="AR157" s="33">
        <f t="shared" si="176"/>
        <v>300</v>
      </c>
      <c r="AS157" s="33">
        <f t="shared" si="176"/>
        <v>0</v>
      </c>
      <c r="AT157" s="32">
        <f t="shared" si="176"/>
        <v>0</v>
      </c>
      <c r="AU157" s="32">
        <f t="shared" si="176"/>
        <v>0</v>
      </c>
      <c r="AV157" s="32">
        <f t="shared" si="176"/>
        <v>0</v>
      </c>
      <c r="AW157" s="32">
        <f t="shared" si="176"/>
        <v>0</v>
      </c>
      <c r="AX157" s="33">
        <f t="shared" si="176"/>
        <v>300</v>
      </c>
      <c r="AY157" s="33">
        <f t="shared" si="176"/>
        <v>0</v>
      </c>
      <c r="AZ157" s="32">
        <f t="shared" si="176"/>
        <v>0</v>
      </c>
      <c r="BA157" s="32">
        <f t="shared" si="176"/>
        <v>0</v>
      </c>
      <c r="BB157" s="32">
        <f t="shared" si="176"/>
        <v>0</v>
      </c>
      <c r="BC157" s="32">
        <f t="shared" si="176"/>
        <v>0</v>
      </c>
      <c r="BD157" s="33">
        <f t="shared" si="176"/>
        <v>300</v>
      </c>
      <c r="BE157" s="33">
        <f t="shared" si="176"/>
        <v>0</v>
      </c>
      <c r="BF157" s="32">
        <f t="shared" si="176"/>
        <v>0</v>
      </c>
      <c r="BG157" s="33">
        <f t="shared" si="176"/>
        <v>0</v>
      </c>
      <c r="BH157" s="32">
        <f t="shared" si="176"/>
        <v>0</v>
      </c>
      <c r="BI157" s="33">
        <f t="shared" si="176"/>
        <v>0</v>
      </c>
      <c r="BJ157" s="33">
        <f t="shared" si="176"/>
        <v>300</v>
      </c>
      <c r="BK157" s="33">
        <f t="shared" si="176"/>
        <v>0</v>
      </c>
      <c r="BL157" s="33">
        <f t="shared" si="176"/>
        <v>0</v>
      </c>
      <c r="BM157" s="33">
        <f t="shared" si="176"/>
        <v>0</v>
      </c>
      <c r="BN157" s="33">
        <f t="shared" si="176"/>
        <v>0</v>
      </c>
      <c r="BO157" s="33">
        <f t="shared" si="176"/>
        <v>0</v>
      </c>
      <c r="BP157" s="33">
        <f t="shared" si="176"/>
        <v>300</v>
      </c>
      <c r="BQ157" s="33">
        <f t="shared" si="176"/>
        <v>0</v>
      </c>
      <c r="BR157" s="55">
        <f t="shared" si="176"/>
        <v>0</v>
      </c>
      <c r="BS157" s="56">
        <f t="shared" si="176"/>
        <v>0</v>
      </c>
      <c r="BT157" s="68">
        <f t="shared" si="140"/>
        <v>0</v>
      </c>
      <c r="BU157" s="69"/>
    </row>
    <row r="158" spans="1:73" ht="16.5">
      <c r="A158" s="7"/>
      <c r="B158" s="29" t="s">
        <v>13</v>
      </c>
      <c r="C158" s="31">
        <f t="shared" si="171"/>
        <v>913</v>
      </c>
      <c r="D158" s="30" t="s">
        <v>109</v>
      </c>
      <c r="E158" s="31" t="s">
        <v>111</v>
      </c>
      <c r="F158" s="44" t="s">
        <v>144</v>
      </c>
      <c r="G158" s="31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3">
        <f>AN159</f>
        <v>300</v>
      </c>
      <c r="AO158" s="33">
        <f t="shared" si="176"/>
        <v>0</v>
      </c>
      <c r="AP158" s="33">
        <f t="shared" si="176"/>
        <v>0</v>
      </c>
      <c r="AQ158" s="32">
        <f t="shared" si="176"/>
        <v>0</v>
      </c>
      <c r="AR158" s="33">
        <f t="shared" si="176"/>
        <v>300</v>
      </c>
      <c r="AS158" s="33">
        <f t="shared" si="176"/>
        <v>0</v>
      </c>
      <c r="AT158" s="32">
        <f t="shared" si="176"/>
        <v>0</v>
      </c>
      <c r="AU158" s="32">
        <f t="shared" si="176"/>
        <v>0</v>
      </c>
      <c r="AV158" s="32">
        <f t="shared" si="176"/>
        <v>0</v>
      </c>
      <c r="AW158" s="32">
        <f t="shared" si="176"/>
        <v>0</v>
      </c>
      <c r="AX158" s="33">
        <f t="shared" si="176"/>
        <v>300</v>
      </c>
      <c r="AY158" s="33">
        <f t="shared" si="176"/>
        <v>0</v>
      </c>
      <c r="AZ158" s="32">
        <f t="shared" si="176"/>
        <v>0</v>
      </c>
      <c r="BA158" s="32">
        <f t="shared" si="176"/>
        <v>0</v>
      </c>
      <c r="BB158" s="32">
        <f t="shared" si="176"/>
        <v>0</v>
      </c>
      <c r="BC158" s="32">
        <f t="shared" si="176"/>
        <v>0</v>
      </c>
      <c r="BD158" s="33">
        <f t="shared" si="176"/>
        <v>300</v>
      </c>
      <c r="BE158" s="33">
        <f t="shared" si="176"/>
        <v>0</v>
      </c>
      <c r="BF158" s="32">
        <f t="shared" si="176"/>
        <v>0</v>
      </c>
      <c r="BG158" s="33">
        <f t="shared" si="176"/>
        <v>0</v>
      </c>
      <c r="BH158" s="32">
        <f t="shared" si="176"/>
        <v>0</v>
      </c>
      <c r="BI158" s="33">
        <f t="shared" si="176"/>
        <v>0</v>
      </c>
      <c r="BJ158" s="33">
        <f t="shared" si="176"/>
        <v>300</v>
      </c>
      <c r="BK158" s="33">
        <f t="shared" si="176"/>
        <v>0</v>
      </c>
      <c r="BL158" s="33">
        <f t="shared" si="176"/>
        <v>0</v>
      </c>
      <c r="BM158" s="33">
        <f t="shared" si="176"/>
        <v>0</v>
      </c>
      <c r="BN158" s="33">
        <f t="shared" si="176"/>
        <v>0</v>
      </c>
      <c r="BO158" s="33">
        <f t="shared" si="176"/>
        <v>0</v>
      </c>
      <c r="BP158" s="33">
        <f t="shared" si="176"/>
        <v>300</v>
      </c>
      <c r="BQ158" s="33">
        <f t="shared" si="176"/>
        <v>0</v>
      </c>
      <c r="BR158" s="55">
        <f t="shared" si="176"/>
        <v>0</v>
      </c>
      <c r="BS158" s="56">
        <f t="shared" si="176"/>
        <v>0</v>
      </c>
      <c r="BT158" s="68">
        <f t="shared" si="140"/>
        <v>0</v>
      </c>
      <c r="BU158" s="69"/>
    </row>
    <row r="159" spans="1:73" ht="33">
      <c r="A159" s="7"/>
      <c r="B159" s="29" t="s">
        <v>62</v>
      </c>
      <c r="C159" s="31">
        <f t="shared" si="171"/>
        <v>913</v>
      </c>
      <c r="D159" s="30" t="s">
        <v>109</v>
      </c>
      <c r="E159" s="31" t="s">
        <v>111</v>
      </c>
      <c r="F159" s="44" t="s">
        <v>151</v>
      </c>
      <c r="G159" s="31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3">
        <f>AN160</f>
        <v>300</v>
      </c>
      <c r="AO159" s="33">
        <f t="shared" si="176"/>
        <v>0</v>
      </c>
      <c r="AP159" s="33">
        <f t="shared" si="176"/>
        <v>0</v>
      </c>
      <c r="AQ159" s="32">
        <f t="shared" si="176"/>
        <v>0</v>
      </c>
      <c r="AR159" s="33">
        <f t="shared" si="176"/>
        <v>300</v>
      </c>
      <c r="AS159" s="33">
        <f t="shared" si="176"/>
        <v>0</v>
      </c>
      <c r="AT159" s="32">
        <f t="shared" si="176"/>
        <v>0</v>
      </c>
      <c r="AU159" s="32">
        <f t="shared" si="176"/>
        <v>0</v>
      </c>
      <c r="AV159" s="32">
        <f t="shared" si="176"/>
        <v>0</v>
      </c>
      <c r="AW159" s="32">
        <f t="shared" si="176"/>
        <v>0</v>
      </c>
      <c r="AX159" s="33">
        <f t="shared" si="176"/>
        <v>300</v>
      </c>
      <c r="AY159" s="33">
        <f t="shared" si="176"/>
        <v>0</v>
      </c>
      <c r="AZ159" s="32">
        <f t="shared" si="176"/>
        <v>0</v>
      </c>
      <c r="BA159" s="32">
        <f t="shared" si="176"/>
        <v>0</v>
      </c>
      <c r="BB159" s="32">
        <f t="shared" si="176"/>
        <v>0</v>
      </c>
      <c r="BC159" s="32">
        <f t="shared" si="176"/>
        <v>0</v>
      </c>
      <c r="BD159" s="33">
        <f t="shared" si="176"/>
        <v>300</v>
      </c>
      <c r="BE159" s="33">
        <f t="shared" si="176"/>
        <v>0</v>
      </c>
      <c r="BF159" s="32">
        <f t="shared" si="176"/>
        <v>0</v>
      </c>
      <c r="BG159" s="33">
        <f t="shared" si="176"/>
        <v>0</v>
      </c>
      <c r="BH159" s="32">
        <f t="shared" si="176"/>
        <v>0</v>
      </c>
      <c r="BI159" s="33">
        <f t="shared" si="176"/>
        <v>0</v>
      </c>
      <c r="BJ159" s="33">
        <f t="shared" si="176"/>
        <v>300</v>
      </c>
      <c r="BK159" s="33">
        <f t="shared" si="176"/>
        <v>0</v>
      </c>
      <c r="BL159" s="33">
        <f t="shared" si="176"/>
        <v>0</v>
      </c>
      <c r="BM159" s="33">
        <f t="shared" si="176"/>
        <v>0</v>
      </c>
      <c r="BN159" s="33">
        <f t="shared" si="176"/>
        <v>0</v>
      </c>
      <c r="BO159" s="33">
        <f t="shared" si="176"/>
        <v>0</v>
      </c>
      <c r="BP159" s="33">
        <f t="shared" si="176"/>
        <v>300</v>
      </c>
      <c r="BQ159" s="33">
        <f t="shared" si="176"/>
        <v>0</v>
      </c>
      <c r="BR159" s="55">
        <f t="shared" si="176"/>
        <v>0</v>
      </c>
      <c r="BS159" s="56">
        <f t="shared" si="176"/>
        <v>0</v>
      </c>
      <c r="BT159" s="68">
        <f t="shared" si="140"/>
        <v>0</v>
      </c>
      <c r="BU159" s="69"/>
    </row>
    <row r="160" spans="1:73" ht="33">
      <c r="A160" s="7"/>
      <c r="B160" s="29" t="s">
        <v>17</v>
      </c>
      <c r="C160" s="31">
        <f t="shared" si="171"/>
        <v>913</v>
      </c>
      <c r="D160" s="30" t="s">
        <v>109</v>
      </c>
      <c r="E160" s="31" t="s">
        <v>111</v>
      </c>
      <c r="F160" s="44" t="s">
        <v>151</v>
      </c>
      <c r="G160" s="31" t="s">
        <v>18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3">
        <v>300</v>
      </c>
      <c r="AO160" s="33"/>
      <c r="AP160" s="33"/>
      <c r="AQ160" s="32"/>
      <c r="AR160" s="33">
        <f>AQ160+AP160+AO160+AN160+AL160</f>
        <v>300</v>
      </c>
      <c r="AS160" s="33">
        <f>AO160+AM160</f>
        <v>0</v>
      </c>
      <c r="AT160" s="32"/>
      <c r="AU160" s="32"/>
      <c r="AV160" s="32"/>
      <c r="AW160" s="32"/>
      <c r="AX160" s="33">
        <f>AW160+AV160+AU160+AT160+AR160</f>
        <v>300</v>
      </c>
      <c r="AY160" s="33">
        <f>AU160+AS160</f>
        <v>0</v>
      </c>
      <c r="AZ160" s="32"/>
      <c r="BA160" s="32"/>
      <c r="BB160" s="32"/>
      <c r="BC160" s="32"/>
      <c r="BD160" s="33">
        <f>BC160+BB160+BA160+AZ160+AX160</f>
        <v>300</v>
      </c>
      <c r="BE160" s="33">
        <f>BA160+AY160</f>
        <v>0</v>
      </c>
      <c r="BF160" s="32"/>
      <c r="BG160" s="33"/>
      <c r="BH160" s="32"/>
      <c r="BI160" s="33"/>
      <c r="BJ160" s="33">
        <f>BI160+BH160+BG160+BF160+BD160</f>
        <v>300</v>
      </c>
      <c r="BK160" s="33">
        <f>BG160+BE160</f>
        <v>0</v>
      </c>
      <c r="BL160" s="33"/>
      <c r="BM160" s="33"/>
      <c r="BN160" s="33"/>
      <c r="BO160" s="33"/>
      <c r="BP160" s="33">
        <f>BO160+BN160+BM160+BL160+BJ160</f>
        <v>300</v>
      </c>
      <c r="BQ160" s="33">
        <f>BM160+BK160</f>
        <v>0</v>
      </c>
      <c r="BR160" s="57"/>
      <c r="BS160" s="58"/>
      <c r="BT160" s="68">
        <f t="shared" si="140"/>
        <v>0</v>
      </c>
      <c r="BU160" s="69"/>
    </row>
    <row r="161" spans="1:73" ht="49.5" hidden="1">
      <c r="A161" s="7"/>
      <c r="B161" s="29" t="s">
        <v>128</v>
      </c>
      <c r="C161" s="31">
        <f>C156</f>
        <v>913</v>
      </c>
      <c r="D161" s="30" t="s">
        <v>109</v>
      </c>
      <c r="E161" s="31" t="s">
        <v>111</v>
      </c>
      <c r="F161" s="34" t="s">
        <v>121</v>
      </c>
      <c r="G161" s="31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>
        <f>V162</f>
        <v>0</v>
      </c>
      <c r="W161" s="32">
        <f aca="true" t="shared" si="177" ref="W161:AE162">W162</f>
        <v>705</v>
      </c>
      <c r="X161" s="32">
        <f t="shared" si="177"/>
        <v>0</v>
      </c>
      <c r="Y161" s="32">
        <f t="shared" si="177"/>
        <v>0</v>
      </c>
      <c r="Z161" s="32">
        <f t="shared" si="177"/>
        <v>705</v>
      </c>
      <c r="AA161" s="32">
        <f t="shared" si="177"/>
        <v>705</v>
      </c>
      <c r="AB161" s="32">
        <f t="shared" si="177"/>
        <v>0</v>
      </c>
      <c r="AC161" s="32">
        <f t="shared" si="177"/>
        <v>0</v>
      </c>
      <c r="AD161" s="32">
        <f t="shared" si="177"/>
        <v>0</v>
      </c>
      <c r="AE161" s="32">
        <f t="shared" si="177"/>
        <v>0</v>
      </c>
      <c r="AF161" s="32">
        <f>AF162</f>
        <v>705</v>
      </c>
      <c r="AG161" s="32">
        <f>AG162</f>
        <v>705</v>
      </c>
      <c r="AH161" s="32">
        <f aca="true" t="shared" si="178" ref="AH161:AK162">AH162</f>
        <v>0</v>
      </c>
      <c r="AI161" s="32">
        <f t="shared" si="178"/>
        <v>0</v>
      </c>
      <c r="AJ161" s="32">
        <f t="shared" si="178"/>
        <v>0</v>
      </c>
      <c r="AK161" s="32">
        <f t="shared" si="178"/>
        <v>0</v>
      </c>
      <c r="AL161" s="32">
        <f>AL162</f>
        <v>705</v>
      </c>
      <c r="AM161" s="32">
        <f>AM162</f>
        <v>705</v>
      </c>
      <c r="AN161" s="33">
        <f aca="true" t="shared" si="179" ref="AN161:AQ162">AN162</f>
        <v>0</v>
      </c>
      <c r="AO161" s="33">
        <f t="shared" si="179"/>
        <v>0</v>
      </c>
      <c r="AP161" s="33">
        <f t="shared" si="179"/>
        <v>0</v>
      </c>
      <c r="AQ161" s="32">
        <f t="shared" si="179"/>
        <v>0</v>
      </c>
      <c r="AR161" s="33">
        <f>AR162</f>
        <v>705</v>
      </c>
      <c r="AS161" s="33">
        <f>AS162</f>
        <v>705</v>
      </c>
      <c r="AT161" s="32">
        <f aca="true" t="shared" si="180" ref="AT161:AW162">AT162</f>
        <v>0</v>
      </c>
      <c r="AU161" s="32">
        <f t="shared" si="180"/>
        <v>0</v>
      </c>
      <c r="AV161" s="32">
        <f t="shared" si="180"/>
        <v>0</v>
      </c>
      <c r="AW161" s="32">
        <f t="shared" si="180"/>
        <v>0</v>
      </c>
      <c r="AX161" s="33">
        <f>AX162</f>
        <v>705</v>
      </c>
      <c r="AY161" s="33">
        <f>AY162</f>
        <v>705</v>
      </c>
      <c r="AZ161" s="32">
        <f aca="true" t="shared" si="181" ref="AZ161:BC162">AZ162</f>
        <v>0</v>
      </c>
      <c r="BA161" s="32">
        <f t="shared" si="181"/>
        <v>0</v>
      </c>
      <c r="BB161" s="32">
        <f t="shared" si="181"/>
        <v>0</v>
      </c>
      <c r="BC161" s="32">
        <f t="shared" si="181"/>
        <v>0</v>
      </c>
      <c r="BD161" s="33">
        <f>BD162</f>
        <v>705</v>
      </c>
      <c r="BE161" s="33">
        <f>BE162</f>
        <v>705</v>
      </c>
      <c r="BF161" s="32">
        <f aca="true" t="shared" si="182" ref="BF161:BI162">BF162</f>
        <v>0</v>
      </c>
      <c r="BG161" s="33">
        <f t="shared" si="182"/>
        <v>0</v>
      </c>
      <c r="BH161" s="32">
        <f t="shared" si="182"/>
        <v>0</v>
      </c>
      <c r="BI161" s="33">
        <f t="shared" si="182"/>
        <v>0</v>
      </c>
      <c r="BJ161" s="33">
        <f>BJ162</f>
        <v>705</v>
      </c>
      <c r="BK161" s="33">
        <f>BK162</f>
        <v>705</v>
      </c>
      <c r="BL161" s="33">
        <f aca="true" t="shared" si="183" ref="BL161:BO162">BL162</f>
        <v>0</v>
      </c>
      <c r="BM161" s="33">
        <f t="shared" si="183"/>
        <v>-705</v>
      </c>
      <c r="BN161" s="33">
        <f t="shared" si="183"/>
        <v>0</v>
      </c>
      <c r="BO161" s="33">
        <f t="shared" si="183"/>
        <v>0</v>
      </c>
      <c r="BP161" s="33">
        <f>BP162</f>
        <v>0</v>
      </c>
      <c r="BQ161" s="33">
        <f>BQ162</f>
        <v>0</v>
      </c>
      <c r="BR161" s="57"/>
      <c r="BS161" s="58"/>
      <c r="BT161" s="68" t="e">
        <f t="shared" si="140"/>
        <v>#DIV/0!</v>
      </c>
      <c r="BU161" s="69" t="e">
        <f t="shared" si="140"/>
        <v>#DIV/0!</v>
      </c>
    </row>
    <row r="162" spans="1:73" ht="82.5" hidden="1">
      <c r="A162" s="7"/>
      <c r="B162" s="29" t="s">
        <v>125</v>
      </c>
      <c r="C162" s="31">
        <f t="shared" si="171"/>
        <v>913</v>
      </c>
      <c r="D162" s="30" t="s">
        <v>109</v>
      </c>
      <c r="E162" s="31" t="s">
        <v>111</v>
      </c>
      <c r="F162" s="34" t="s">
        <v>124</v>
      </c>
      <c r="G162" s="31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>
        <f>V163</f>
        <v>0</v>
      </c>
      <c r="W162" s="32">
        <f t="shared" si="177"/>
        <v>705</v>
      </c>
      <c r="X162" s="32">
        <f t="shared" si="177"/>
        <v>0</v>
      </c>
      <c r="Y162" s="32">
        <f t="shared" si="177"/>
        <v>0</v>
      </c>
      <c r="Z162" s="32">
        <f t="shared" si="177"/>
        <v>705</v>
      </c>
      <c r="AA162" s="32">
        <f t="shared" si="177"/>
        <v>705</v>
      </c>
      <c r="AB162" s="32">
        <f t="shared" si="177"/>
        <v>0</v>
      </c>
      <c r="AC162" s="32">
        <f t="shared" si="177"/>
        <v>0</v>
      </c>
      <c r="AD162" s="32">
        <f t="shared" si="177"/>
        <v>0</v>
      </c>
      <c r="AE162" s="32">
        <f t="shared" si="177"/>
        <v>0</v>
      </c>
      <c r="AF162" s="32">
        <f>AF163</f>
        <v>705</v>
      </c>
      <c r="AG162" s="32">
        <f>AG163</f>
        <v>705</v>
      </c>
      <c r="AH162" s="32">
        <f t="shared" si="178"/>
        <v>0</v>
      </c>
      <c r="AI162" s="32">
        <f t="shared" si="178"/>
        <v>0</v>
      </c>
      <c r="AJ162" s="32">
        <f t="shared" si="178"/>
        <v>0</v>
      </c>
      <c r="AK162" s="32">
        <f t="shared" si="178"/>
        <v>0</v>
      </c>
      <c r="AL162" s="32">
        <f>AL163</f>
        <v>705</v>
      </c>
      <c r="AM162" s="32">
        <f>AM163</f>
        <v>705</v>
      </c>
      <c r="AN162" s="33">
        <f t="shared" si="179"/>
        <v>0</v>
      </c>
      <c r="AO162" s="33">
        <f t="shared" si="179"/>
        <v>0</v>
      </c>
      <c r="AP162" s="33">
        <f t="shared" si="179"/>
        <v>0</v>
      </c>
      <c r="AQ162" s="32">
        <f t="shared" si="179"/>
        <v>0</v>
      </c>
      <c r="AR162" s="33">
        <f>AR163</f>
        <v>705</v>
      </c>
      <c r="AS162" s="33">
        <f>AS163</f>
        <v>705</v>
      </c>
      <c r="AT162" s="32">
        <f t="shared" si="180"/>
        <v>0</v>
      </c>
      <c r="AU162" s="32">
        <f t="shared" si="180"/>
        <v>0</v>
      </c>
      <c r="AV162" s="32">
        <f t="shared" si="180"/>
        <v>0</v>
      </c>
      <c r="AW162" s="32">
        <f t="shared" si="180"/>
        <v>0</v>
      </c>
      <c r="AX162" s="33">
        <f>AX163</f>
        <v>705</v>
      </c>
      <c r="AY162" s="33">
        <f>AY163</f>
        <v>705</v>
      </c>
      <c r="AZ162" s="32">
        <f t="shared" si="181"/>
        <v>0</v>
      </c>
      <c r="BA162" s="32">
        <f t="shared" si="181"/>
        <v>0</v>
      </c>
      <c r="BB162" s="32">
        <f t="shared" si="181"/>
        <v>0</v>
      </c>
      <c r="BC162" s="32">
        <f t="shared" si="181"/>
        <v>0</v>
      </c>
      <c r="BD162" s="33">
        <f>BD163</f>
        <v>705</v>
      </c>
      <c r="BE162" s="33">
        <f>BE163</f>
        <v>705</v>
      </c>
      <c r="BF162" s="32">
        <f t="shared" si="182"/>
        <v>0</v>
      </c>
      <c r="BG162" s="33">
        <f t="shared" si="182"/>
        <v>0</v>
      </c>
      <c r="BH162" s="32">
        <f t="shared" si="182"/>
        <v>0</v>
      </c>
      <c r="BI162" s="33">
        <f t="shared" si="182"/>
        <v>0</v>
      </c>
      <c r="BJ162" s="33">
        <f>BJ163</f>
        <v>705</v>
      </c>
      <c r="BK162" s="33">
        <f>BK163</f>
        <v>705</v>
      </c>
      <c r="BL162" s="33">
        <f t="shared" si="183"/>
        <v>0</v>
      </c>
      <c r="BM162" s="33">
        <f t="shared" si="183"/>
        <v>-705</v>
      </c>
      <c r="BN162" s="33">
        <f t="shared" si="183"/>
        <v>0</v>
      </c>
      <c r="BO162" s="33">
        <f t="shared" si="183"/>
        <v>0</v>
      </c>
      <c r="BP162" s="33">
        <f>BP163</f>
        <v>0</v>
      </c>
      <c r="BQ162" s="33">
        <f>BQ163</f>
        <v>0</v>
      </c>
      <c r="BR162" s="57"/>
      <c r="BS162" s="58"/>
      <c r="BT162" s="68" t="e">
        <f t="shared" si="140"/>
        <v>#DIV/0!</v>
      </c>
      <c r="BU162" s="69" t="e">
        <f t="shared" si="140"/>
        <v>#DIV/0!</v>
      </c>
    </row>
    <row r="163" spans="1:73" ht="33" hidden="1">
      <c r="A163" s="7"/>
      <c r="B163" s="29" t="s">
        <v>17</v>
      </c>
      <c r="C163" s="31">
        <f t="shared" si="171"/>
        <v>913</v>
      </c>
      <c r="D163" s="30" t="s">
        <v>109</v>
      </c>
      <c r="E163" s="31" t="s">
        <v>111</v>
      </c>
      <c r="F163" s="34" t="s">
        <v>124</v>
      </c>
      <c r="G163" s="31" t="s">
        <v>18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>
        <v>705</v>
      </c>
      <c r="X163" s="32"/>
      <c r="Y163" s="32"/>
      <c r="Z163" s="32">
        <f>Y163+X163+W163+V163+T163</f>
        <v>705</v>
      </c>
      <c r="AA163" s="32">
        <f>W163+U163</f>
        <v>705</v>
      </c>
      <c r="AB163" s="32"/>
      <c r="AC163" s="32"/>
      <c r="AD163" s="32"/>
      <c r="AE163" s="32"/>
      <c r="AF163" s="32">
        <f>AE163+AD163+AC163+AB163+Z163</f>
        <v>705</v>
      </c>
      <c r="AG163" s="32">
        <f>AC163+AA163</f>
        <v>705</v>
      </c>
      <c r="AH163" s="32"/>
      <c r="AI163" s="32"/>
      <c r="AJ163" s="32"/>
      <c r="AK163" s="32"/>
      <c r="AL163" s="32">
        <f>AK163+AJ163+AI163+AH163+AF163</f>
        <v>705</v>
      </c>
      <c r="AM163" s="32">
        <f>AI163+AG163</f>
        <v>705</v>
      </c>
      <c r="AN163" s="33"/>
      <c r="AO163" s="33"/>
      <c r="AP163" s="33"/>
      <c r="AQ163" s="32"/>
      <c r="AR163" s="33">
        <f>AQ163+AP163+AO163+AN163+AL163</f>
        <v>705</v>
      </c>
      <c r="AS163" s="33">
        <f>AO163+AM163</f>
        <v>705</v>
      </c>
      <c r="AT163" s="32"/>
      <c r="AU163" s="32"/>
      <c r="AV163" s="32"/>
      <c r="AW163" s="32"/>
      <c r="AX163" s="33">
        <f>AW163+AV163+AU163+AT163+AR163</f>
        <v>705</v>
      </c>
      <c r="AY163" s="33">
        <f>AU163+AS163</f>
        <v>705</v>
      </c>
      <c r="AZ163" s="32"/>
      <c r="BA163" s="32"/>
      <c r="BB163" s="32"/>
      <c r="BC163" s="32"/>
      <c r="BD163" s="33">
        <f>BC163+BB163+BA163+AZ163+AX163</f>
        <v>705</v>
      </c>
      <c r="BE163" s="33">
        <f>BA163+AY163</f>
        <v>705</v>
      </c>
      <c r="BF163" s="32"/>
      <c r="BG163" s="33"/>
      <c r="BH163" s="32"/>
      <c r="BI163" s="33"/>
      <c r="BJ163" s="33">
        <f>BI163+BH163+BG163+BF163+BD163</f>
        <v>705</v>
      </c>
      <c r="BK163" s="33">
        <f>BG163+BE163</f>
        <v>705</v>
      </c>
      <c r="BL163" s="33"/>
      <c r="BM163" s="33">
        <v>-705</v>
      </c>
      <c r="BN163" s="33"/>
      <c r="BO163" s="33"/>
      <c r="BP163" s="33">
        <f>BO163+BN163+BM163+BL163+BJ163</f>
        <v>0</v>
      </c>
      <c r="BQ163" s="33">
        <f>BM163+BK163</f>
        <v>0</v>
      </c>
      <c r="BR163" s="57"/>
      <c r="BS163" s="58"/>
      <c r="BT163" s="68" t="e">
        <f t="shared" si="140"/>
        <v>#DIV/0!</v>
      </c>
      <c r="BU163" s="69" t="e">
        <f t="shared" si="140"/>
        <v>#DIV/0!</v>
      </c>
    </row>
    <row r="164" spans="1:73" ht="49.5">
      <c r="A164" s="7"/>
      <c r="B164" s="29" t="s">
        <v>160</v>
      </c>
      <c r="C164" s="31" t="s">
        <v>89</v>
      </c>
      <c r="D164" s="30" t="s">
        <v>109</v>
      </c>
      <c r="E164" s="31" t="s">
        <v>111</v>
      </c>
      <c r="F164" s="34" t="s">
        <v>163</v>
      </c>
      <c r="G164" s="31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3"/>
      <c r="AO164" s="33"/>
      <c r="AP164" s="33"/>
      <c r="AQ164" s="32"/>
      <c r="AR164" s="33"/>
      <c r="AS164" s="33"/>
      <c r="AT164" s="32"/>
      <c r="AU164" s="32"/>
      <c r="AV164" s="32"/>
      <c r="AW164" s="32"/>
      <c r="AX164" s="33"/>
      <c r="AY164" s="33"/>
      <c r="AZ164" s="32"/>
      <c r="BA164" s="32"/>
      <c r="BB164" s="32"/>
      <c r="BC164" s="32"/>
      <c r="BD164" s="33"/>
      <c r="BE164" s="33"/>
      <c r="BF164" s="32"/>
      <c r="BG164" s="33"/>
      <c r="BH164" s="32"/>
      <c r="BI164" s="33"/>
      <c r="BJ164" s="33"/>
      <c r="BK164" s="33"/>
      <c r="BL164" s="33">
        <f>BL165</f>
        <v>0</v>
      </c>
      <c r="BM164" s="33">
        <f aca="true" t="shared" si="184" ref="BM164:BS165">BM165</f>
        <v>705</v>
      </c>
      <c r="BN164" s="33">
        <f t="shared" si="184"/>
        <v>0</v>
      </c>
      <c r="BO164" s="33">
        <f t="shared" si="184"/>
        <v>0</v>
      </c>
      <c r="BP164" s="33">
        <f t="shared" si="184"/>
        <v>705</v>
      </c>
      <c r="BQ164" s="33">
        <f t="shared" si="184"/>
        <v>705</v>
      </c>
      <c r="BR164" s="55">
        <f t="shared" si="184"/>
        <v>705</v>
      </c>
      <c r="BS164" s="56">
        <f t="shared" si="184"/>
        <v>705</v>
      </c>
      <c r="BT164" s="68">
        <f t="shared" si="140"/>
        <v>100</v>
      </c>
      <c r="BU164" s="69">
        <f t="shared" si="140"/>
        <v>100</v>
      </c>
    </row>
    <row r="165" spans="1:73" ht="82.5">
      <c r="A165" s="7"/>
      <c r="B165" s="29" t="s">
        <v>125</v>
      </c>
      <c r="C165" s="31" t="s">
        <v>89</v>
      </c>
      <c r="D165" s="30" t="s">
        <v>109</v>
      </c>
      <c r="E165" s="31" t="s">
        <v>111</v>
      </c>
      <c r="F165" s="34" t="s">
        <v>161</v>
      </c>
      <c r="G165" s="31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3"/>
      <c r="AO165" s="33"/>
      <c r="AP165" s="33"/>
      <c r="AQ165" s="32"/>
      <c r="AR165" s="33"/>
      <c r="AS165" s="33"/>
      <c r="AT165" s="32"/>
      <c r="AU165" s="32"/>
      <c r="AV165" s="32"/>
      <c r="AW165" s="32"/>
      <c r="AX165" s="33"/>
      <c r="AY165" s="33"/>
      <c r="AZ165" s="32"/>
      <c r="BA165" s="32"/>
      <c r="BB165" s="32"/>
      <c r="BC165" s="32"/>
      <c r="BD165" s="33"/>
      <c r="BE165" s="33"/>
      <c r="BF165" s="32"/>
      <c r="BG165" s="33"/>
      <c r="BH165" s="32"/>
      <c r="BI165" s="33"/>
      <c r="BJ165" s="33"/>
      <c r="BK165" s="33"/>
      <c r="BL165" s="33">
        <f>BL166</f>
        <v>0</v>
      </c>
      <c r="BM165" s="33">
        <f t="shared" si="184"/>
        <v>705</v>
      </c>
      <c r="BN165" s="33">
        <f t="shared" si="184"/>
        <v>0</v>
      </c>
      <c r="BO165" s="33">
        <f t="shared" si="184"/>
        <v>0</v>
      </c>
      <c r="BP165" s="33">
        <f t="shared" si="184"/>
        <v>705</v>
      </c>
      <c r="BQ165" s="33">
        <f t="shared" si="184"/>
        <v>705</v>
      </c>
      <c r="BR165" s="55">
        <f t="shared" si="184"/>
        <v>705</v>
      </c>
      <c r="BS165" s="56">
        <f t="shared" si="184"/>
        <v>705</v>
      </c>
      <c r="BT165" s="68">
        <f t="shared" si="140"/>
        <v>100</v>
      </c>
      <c r="BU165" s="69">
        <f t="shared" si="140"/>
        <v>100</v>
      </c>
    </row>
    <row r="166" spans="1:73" ht="33">
      <c r="A166" s="7"/>
      <c r="B166" s="29" t="s">
        <v>17</v>
      </c>
      <c r="C166" s="31" t="s">
        <v>89</v>
      </c>
      <c r="D166" s="30" t="s">
        <v>109</v>
      </c>
      <c r="E166" s="31" t="s">
        <v>111</v>
      </c>
      <c r="F166" s="34" t="s">
        <v>161</v>
      </c>
      <c r="G166" s="31" t="s">
        <v>18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3"/>
      <c r="AO166" s="33"/>
      <c r="AP166" s="33"/>
      <c r="AQ166" s="32"/>
      <c r="AR166" s="33"/>
      <c r="AS166" s="33"/>
      <c r="AT166" s="32"/>
      <c r="AU166" s="32"/>
      <c r="AV166" s="32"/>
      <c r="AW166" s="32"/>
      <c r="AX166" s="33"/>
      <c r="AY166" s="33"/>
      <c r="AZ166" s="32"/>
      <c r="BA166" s="32"/>
      <c r="BB166" s="32"/>
      <c r="BC166" s="32"/>
      <c r="BD166" s="33"/>
      <c r="BE166" s="33"/>
      <c r="BF166" s="32"/>
      <c r="BG166" s="33"/>
      <c r="BH166" s="32"/>
      <c r="BI166" s="33"/>
      <c r="BJ166" s="33"/>
      <c r="BK166" s="33"/>
      <c r="BL166" s="33"/>
      <c r="BM166" s="33">
        <v>705</v>
      </c>
      <c r="BN166" s="33"/>
      <c r="BO166" s="33"/>
      <c r="BP166" s="33">
        <f>BO166+BN166+BM166+BL166+BJ166</f>
        <v>705</v>
      </c>
      <c r="BQ166" s="33">
        <f>BM166+BK166</f>
        <v>705</v>
      </c>
      <c r="BR166" s="57">
        <v>705</v>
      </c>
      <c r="BS166" s="58">
        <f>BR166</f>
        <v>705</v>
      </c>
      <c r="BT166" s="68">
        <f t="shared" si="140"/>
        <v>100</v>
      </c>
      <c r="BU166" s="69">
        <f t="shared" si="140"/>
        <v>100</v>
      </c>
    </row>
    <row r="167" spans="1:73" ht="16.5">
      <c r="A167" s="7"/>
      <c r="B167" s="29" t="s">
        <v>14</v>
      </c>
      <c r="C167" s="31" t="s">
        <v>89</v>
      </c>
      <c r="D167" s="30" t="s">
        <v>109</v>
      </c>
      <c r="E167" s="31" t="s">
        <v>111</v>
      </c>
      <c r="F167" s="44" t="s">
        <v>15</v>
      </c>
      <c r="G167" s="31"/>
      <c r="H167" s="35">
        <f aca="true" t="shared" si="185" ref="H167:W169">H168</f>
        <v>36</v>
      </c>
      <c r="I167" s="35">
        <f t="shared" si="185"/>
        <v>0</v>
      </c>
      <c r="J167" s="35">
        <f t="shared" si="185"/>
        <v>0</v>
      </c>
      <c r="K167" s="35">
        <f t="shared" si="185"/>
        <v>0</v>
      </c>
      <c r="L167" s="35">
        <f t="shared" si="185"/>
        <v>0</v>
      </c>
      <c r="M167" s="35">
        <f t="shared" si="185"/>
        <v>0</v>
      </c>
      <c r="N167" s="35">
        <f t="shared" si="185"/>
        <v>36</v>
      </c>
      <c r="O167" s="35">
        <f t="shared" si="185"/>
        <v>0</v>
      </c>
      <c r="P167" s="35">
        <f t="shared" si="185"/>
        <v>0</v>
      </c>
      <c r="Q167" s="35">
        <f t="shared" si="185"/>
        <v>0</v>
      </c>
      <c r="R167" s="35">
        <f t="shared" si="185"/>
        <v>0</v>
      </c>
      <c r="S167" s="35">
        <f t="shared" si="185"/>
        <v>0</v>
      </c>
      <c r="T167" s="35">
        <f t="shared" si="185"/>
        <v>36</v>
      </c>
      <c r="U167" s="35">
        <f t="shared" si="185"/>
        <v>0</v>
      </c>
      <c r="V167" s="35">
        <f t="shared" si="185"/>
        <v>0</v>
      </c>
      <c r="W167" s="35">
        <f t="shared" si="185"/>
        <v>0</v>
      </c>
      <c r="X167" s="35">
        <f aca="true" t="shared" si="186" ref="X167:AM169">X168</f>
        <v>0</v>
      </c>
      <c r="Y167" s="35">
        <f t="shared" si="186"/>
        <v>0</v>
      </c>
      <c r="Z167" s="35">
        <f t="shared" si="186"/>
        <v>36</v>
      </c>
      <c r="AA167" s="35">
        <f t="shared" si="186"/>
        <v>0</v>
      </c>
      <c r="AB167" s="35">
        <f t="shared" si="186"/>
        <v>0</v>
      </c>
      <c r="AC167" s="35">
        <f t="shared" si="186"/>
        <v>0</v>
      </c>
      <c r="AD167" s="35">
        <f t="shared" si="186"/>
        <v>0</v>
      </c>
      <c r="AE167" s="35">
        <f t="shared" si="186"/>
        <v>0</v>
      </c>
      <c r="AF167" s="35">
        <f t="shared" si="186"/>
        <v>36</v>
      </c>
      <c r="AG167" s="35">
        <f t="shared" si="186"/>
        <v>0</v>
      </c>
      <c r="AH167" s="35">
        <f t="shared" si="186"/>
        <v>0</v>
      </c>
      <c r="AI167" s="35">
        <f t="shared" si="186"/>
        <v>0</v>
      </c>
      <c r="AJ167" s="35">
        <f t="shared" si="186"/>
        <v>0</v>
      </c>
      <c r="AK167" s="35">
        <f t="shared" si="186"/>
        <v>0</v>
      </c>
      <c r="AL167" s="35">
        <f t="shared" si="186"/>
        <v>36</v>
      </c>
      <c r="AM167" s="35">
        <f t="shared" si="186"/>
        <v>0</v>
      </c>
      <c r="AN167" s="36">
        <f aca="true" t="shared" si="187" ref="AN167:BC169">AN168</f>
        <v>0</v>
      </c>
      <c r="AO167" s="36">
        <f t="shared" si="187"/>
        <v>0</v>
      </c>
      <c r="AP167" s="36">
        <f t="shared" si="187"/>
        <v>0</v>
      </c>
      <c r="AQ167" s="35">
        <f t="shared" si="187"/>
        <v>0</v>
      </c>
      <c r="AR167" s="36">
        <f t="shared" si="187"/>
        <v>36</v>
      </c>
      <c r="AS167" s="36">
        <f t="shared" si="187"/>
        <v>0</v>
      </c>
      <c r="AT167" s="35">
        <f t="shared" si="187"/>
        <v>0</v>
      </c>
      <c r="AU167" s="35">
        <f t="shared" si="187"/>
        <v>0</v>
      </c>
      <c r="AV167" s="35">
        <f t="shared" si="187"/>
        <v>0</v>
      </c>
      <c r="AW167" s="35">
        <f t="shared" si="187"/>
        <v>0</v>
      </c>
      <c r="AX167" s="36">
        <f t="shared" si="187"/>
        <v>36</v>
      </c>
      <c r="AY167" s="36">
        <f t="shared" si="187"/>
        <v>0</v>
      </c>
      <c r="AZ167" s="35">
        <f t="shared" si="187"/>
        <v>0</v>
      </c>
      <c r="BA167" s="35">
        <f t="shared" si="187"/>
        <v>0</v>
      </c>
      <c r="BB167" s="35">
        <f t="shared" si="187"/>
        <v>0</v>
      </c>
      <c r="BC167" s="35">
        <f t="shared" si="187"/>
        <v>0</v>
      </c>
      <c r="BD167" s="36">
        <f aca="true" t="shared" si="188" ref="BD167:BS169">BD168</f>
        <v>36</v>
      </c>
      <c r="BE167" s="36">
        <f t="shared" si="188"/>
        <v>0</v>
      </c>
      <c r="BF167" s="35">
        <f t="shared" si="188"/>
        <v>0</v>
      </c>
      <c r="BG167" s="36">
        <f t="shared" si="188"/>
        <v>0</v>
      </c>
      <c r="BH167" s="35">
        <f t="shared" si="188"/>
        <v>0</v>
      </c>
      <c r="BI167" s="36">
        <f t="shared" si="188"/>
        <v>0</v>
      </c>
      <c r="BJ167" s="36">
        <f t="shared" si="188"/>
        <v>36</v>
      </c>
      <c r="BK167" s="36">
        <f t="shared" si="188"/>
        <v>0</v>
      </c>
      <c r="BL167" s="36">
        <f t="shared" si="188"/>
        <v>5</v>
      </c>
      <c r="BM167" s="36">
        <f t="shared" si="188"/>
        <v>0</v>
      </c>
      <c r="BN167" s="36">
        <f t="shared" si="188"/>
        <v>0</v>
      </c>
      <c r="BO167" s="36">
        <f t="shared" si="188"/>
        <v>0</v>
      </c>
      <c r="BP167" s="36">
        <f t="shared" si="188"/>
        <v>41</v>
      </c>
      <c r="BQ167" s="36">
        <f t="shared" si="188"/>
        <v>0</v>
      </c>
      <c r="BR167" s="61">
        <f t="shared" si="188"/>
        <v>41</v>
      </c>
      <c r="BS167" s="58">
        <f t="shared" si="188"/>
        <v>0</v>
      </c>
      <c r="BT167" s="68">
        <f t="shared" si="140"/>
        <v>100</v>
      </c>
      <c r="BU167" s="69"/>
    </row>
    <row r="168" spans="1:73" ht="16.5">
      <c r="A168" s="7"/>
      <c r="B168" s="29" t="s">
        <v>25</v>
      </c>
      <c r="C168" s="31" t="str">
        <f t="shared" si="171"/>
        <v>913</v>
      </c>
      <c r="D168" s="30" t="s">
        <v>109</v>
      </c>
      <c r="E168" s="31" t="s">
        <v>111</v>
      </c>
      <c r="F168" s="44" t="s">
        <v>30</v>
      </c>
      <c r="G168" s="31"/>
      <c r="H168" s="35">
        <f t="shared" si="185"/>
        <v>36</v>
      </c>
      <c r="I168" s="35">
        <f t="shared" si="185"/>
        <v>0</v>
      </c>
      <c r="J168" s="35">
        <f t="shared" si="185"/>
        <v>0</v>
      </c>
      <c r="K168" s="35">
        <f t="shared" si="185"/>
        <v>0</v>
      </c>
      <c r="L168" s="35">
        <f t="shared" si="185"/>
        <v>0</v>
      </c>
      <c r="M168" s="35">
        <f t="shared" si="185"/>
        <v>0</v>
      </c>
      <c r="N168" s="35">
        <f t="shared" si="185"/>
        <v>36</v>
      </c>
      <c r="O168" s="35">
        <f t="shared" si="185"/>
        <v>0</v>
      </c>
      <c r="P168" s="35">
        <f t="shared" si="185"/>
        <v>0</v>
      </c>
      <c r="Q168" s="35">
        <f t="shared" si="185"/>
        <v>0</v>
      </c>
      <c r="R168" s="35">
        <f t="shared" si="185"/>
        <v>0</v>
      </c>
      <c r="S168" s="35">
        <f t="shared" si="185"/>
        <v>0</v>
      </c>
      <c r="T168" s="35">
        <f t="shared" si="185"/>
        <v>36</v>
      </c>
      <c r="U168" s="35">
        <f t="shared" si="185"/>
        <v>0</v>
      </c>
      <c r="V168" s="35">
        <f t="shared" si="185"/>
        <v>0</v>
      </c>
      <c r="W168" s="35">
        <f t="shared" si="185"/>
        <v>0</v>
      </c>
      <c r="X168" s="35">
        <f t="shared" si="186"/>
        <v>0</v>
      </c>
      <c r="Y168" s="35">
        <f t="shared" si="186"/>
        <v>0</v>
      </c>
      <c r="Z168" s="35">
        <f t="shared" si="186"/>
        <v>36</v>
      </c>
      <c r="AA168" s="35">
        <f t="shared" si="186"/>
        <v>0</v>
      </c>
      <c r="AB168" s="35">
        <f t="shared" si="186"/>
        <v>0</v>
      </c>
      <c r="AC168" s="35">
        <f t="shared" si="186"/>
        <v>0</v>
      </c>
      <c r="AD168" s="35">
        <f t="shared" si="186"/>
        <v>0</v>
      </c>
      <c r="AE168" s="35">
        <f t="shared" si="186"/>
        <v>0</v>
      </c>
      <c r="AF168" s="35">
        <f t="shared" si="186"/>
        <v>36</v>
      </c>
      <c r="AG168" s="35">
        <f t="shared" si="186"/>
        <v>0</v>
      </c>
      <c r="AH168" s="35">
        <f t="shared" si="186"/>
        <v>0</v>
      </c>
      <c r="AI168" s="35">
        <f t="shared" si="186"/>
        <v>0</v>
      </c>
      <c r="AJ168" s="35">
        <f t="shared" si="186"/>
        <v>0</v>
      </c>
      <c r="AK168" s="35">
        <f t="shared" si="186"/>
        <v>0</v>
      </c>
      <c r="AL168" s="35">
        <f t="shared" si="186"/>
        <v>36</v>
      </c>
      <c r="AM168" s="35">
        <f t="shared" si="186"/>
        <v>0</v>
      </c>
      <c r="AN168" s="36">
        <f t="shared" si="187"/>
        <v>0</v>
      </c>
      <c r="AO168" s="36">
        <f t="shared" si="187"/>
        <v>0</v>
      </c>
      <c r="AP168" s="36">
        <f t="shared" si="187"/>
        <v>0</v>
      </c>
      <c r="AQ168" s="35">
        <f t="shared" si="187"/>
        <v>0</v>
      </c>
      <c r="AR168" s="36">
        <f t="shared" si="187"/>
        <v>36</v>
      </c>
      <c r="AS168" s="36">
        <f t="shared" si="187"/>
        <v>0</v>
      </c>
      <c r="AT168" s="35">
        <f t="shared" si="187"/>
        <v>0</v>
      </c>
      <c r="AU168" s="35">
        <f t="shared" si="187"/>
        <v>0</v>
      </c>
      <c r="AV168" s="35">
        <f t="shared" si="187"/>
        <v>0</v>
      </c>
      <c r="AW168" s="35">
        <f t="shared" si="187"/>
        <v>0</v>
      </c>
      <c r="AX168" s="36">
        <f t="shared" si="187"/>
        <v>36</v>
      </c>
      <c r="AY168" s="36">
        <f t="shared" si="187"/>
        <v>0</v>
      </c>
      <c r="AZ168" s="35">
        <f t="shared" si="187"/>
        <v>0</v>
      </c>
      <c r="BA168" s="35">
        <f t="shared" si="187"/>
        <v>0</v>
      </c>
      <c r="BB168" s="35">
        <f t="shared" si="187"/>
        <v>0</v>
      </c>
      <c r="BC168" s="35">
        <f t="shared" si="187"/>
        <v>0</v>
      </c>
      <c r="BD168" s="36">
        <f t="shared" si="188"/>
        <v>36</v>
      </c>
      <c r="BE168" s="36">
        <f t="shared" si="188"/>
        <v>0</v>
      </c>
      <c r="BF168" s="35">
        <f t="shared" si="188"/>
        <v>0</v>
      </c>
      <c r="BG168" s="36">
        <f t="shared" si="188"/>
        <v>0</v>
      </c>
      <c r="BH168" s="35">
        <f t="shared" si="188"/>
        <v>0</v>
      </c>
      <c r="BI168" s="36">
        <f t="shared" si="188"/>
        <v>0</v>
      </c>
      <c r="BJ168" s="36">
        <f t="shared" si="188"/>
        <v>36</v>
      </c>
      <c r="BK168" s="36">
        <f t="shared" si="188"/>
        <v>0</v>
      </c>
      <c r="BL168" s="36">
        <f t="shared" si="188"/>
        <v>5</v>
      </c>
      <c r="BM168" s="36">
        <f t="shared" si="188"/>
        <v>0</v>
      </c>
      <c r="BN168" s="36">
        <f t="shared" si="188"/>
        <v>0</v>
      </c>
      <c r="BO168" s="36">
        <f t="shared" si="188"/>
        <v>0</v>
      </c>
      <c r="BP168" s="36">
        <f t="shared" si="188"/>
        <v>41</v>
      </c>
      <c r="BQ168" s="36">
        <f t="shared" si="188"/>
        <v>0</v>
      </c>
      <c r="BR168" s="61">
        <f t="shared" si="188"/>
        <v>41</v>
      </c>
      <c r="BS168" s="58">
        <f t="shared" si="188"/>
        <v>0</v>
      </c>
      <c r="BT168" s="68">
        <f t="shared" si="140"/>
        <v>100</v>
      </c>
      <c r="BU168" s="69"/>
    </row>
    <row r="169" spans="1:73" ht="36.75" customHeight="1">
      <c r="A169" s="7"/>
      <c r="B169" s="29" t="s">
        <v>63</v>
      </c>
      <c r="C169" s="31" t="str">
        <f t="shared" si="171"/>
        <v>913</v>
      </c>
      <c r="D169" s="30" t="s">
        <v>109</v>
      </c>
      <c r="E169" s="31" t="s">
        <v>111</v>
      </c>
      <c r="F169" s="44" t="s">
        <v>74</v>
      </c>
      <c r="G169" s="31"/>
      <c r="H169" s="35">
        <f t="shared" si="185"/>
        <v>36</v>
      </c>
      <c r="I169" s="35">
        <f t="shared" si="185"/>
        <v>0</v>
      </c>
      <c r="J169" s="35">
        <f t="shared" si="185"/>
        <v>0</v>
      </c>
      <c r="K169" s="35">
        <f t="shared" si="185"/>
        <v>0</v>
      </c>
      <c r="L169" s="35">
        <f t="shared" si="185"/>
        <v>0</v>
      </c>
      <c r="M169" s="35">
        <f t="shared" si="185"/>
        <v>0</v>
      </c>
      <c r="N169" s="35">
        <f t="shared" si="185"/>
        <v>36</v>
      </c>
      <c r="O169" s="35">
        <f t="shared" si="185"/>
        <v>0</v>
      </c>
      <c r="P169" s="35">
        <f t="shared" si="185"/>
        <v>0</v>
      </c>
      <c r="Q169" s="35">
        <f t="shared" si="185"/>
        <v>0</v>
      </c>
      <c r="R169" s="35">
        <f t="shared" si="185"/>
        <v>0</v>
      </c>
      <c r="S169" s="35">
        <f t="shared" si="185"/>
        <v>0</v>
      </c>
      <c r="T169" s="35">
        <f t="shared" si="185"/>
        <v>36</v>
      </c>
      <c r="U169" s="35">
        <f t="shared" si="185"/>
        <v>0</v>
      </c>
      <c r="V169" s="35">
        <f t="shared" si="185"/>
        <v>0</v>
      </c>
      <c r="W169" s="35">
        <f t="shared" si="185"/>
        <v>0</v>
      </c>
      <c r="X169" s="35">
        <f t="shared" si="186"/>
        <v>0</v>
      </c>
      <c r="Y169" s="35">
        <f t="shared" si="186"/>
        <v>0</v>
      </c>
      <c r="Z169" s="35">
        <f t="shared" si="186"/>
        <v>36</v>
      </c>
      <c r="AA169" s="35">
        <f t="shared" si="186"/>
        <v>0</v>
      </c>
      <c r="AB169" s="35">
        <f t="shared" si="186"/>
        <v>0</v>
      </c>
      <c r="AC169" s="35">
        <f t="shared" si="186"/>
        <v>0</v>
      </c>
      <c r="AD169" s="35">
        <f t="shared" si="186"/>
        <v>0</v>
      </c>
      <c r="AE169" s="35">
        <f t="shared" si="186"/>
        <v>0</v>
      </c>
      <c r="AF169" s="35">
        <f t="shared" si="186"/>
        <v>36</v>
      </c>
      <c r="AG169" s="35">
        <f t="shared" si="186"/>
        <v>0</v>
      </c>
      <c r="AH169" s="35">
        <f t="shared" si="186"/>
        <v>0</v>
      </c>
      <c r="AI169" s="35">
        <f t="shared" si="186"/>
        <v>0</v>
      </c>
      <c r="AJ169" s="35">
        <f t="shared" si="186"/>
        <v>0</v>
      </c>
      <c r="AK169" s="35">
        <f t="shared" si="186"/>
        <v>0</v>
      </c>
      <c r="AL169" s="35">
        <f t="shared" si="186"/>
        <v>36</v>
      </c>
      <c r="AM169" s="35">
        <f t="shared" si="186"/>
        <v>0</v>
      </c>
      <c r="AN169" s="36">
        <f t="shared" si="187"/>
        <v>0</v>
      </c>
      <c r="AO169" s="36">
        <f t="shared" si="187"/>
        <v>0</v>
      </c>
      <c r="AP169" s="36">
        <f t="shared" si="187"/>
        <v>0</v>
      </c>
      <c r="AQ169" s="35">
        <f t="shared" si="187"/>
        <v>0</v>
      </c>
      <c r="AR169" s="36">
        <f t="shared" si="187"/>
        <v>36</v>
      </c>
      <c r="AS169" s="36">
        <f t="shared" si="187"/>
        <v>0</v>
      </c>
      <c r="AT169" s="35">
        <f t="shared" si="187"/>
        <v>0</v>
      </c>
      <c r="AU169" s="35">
        <f t="shared" si="187"/>
        <v>0</v>
      </c>
      <c r="AV169" s="35">
        <f t="shared" si="187"/>
        <v>0</v>
      </c>
      <c r="AW169" s="35">
        <f t="shared" si="187"/>
        <v>0</v>
      </c>
      <c r="AX169" s="36">
        <f t="shared" si="187"/>
        <v>36</v>
      </c>
      <c r="AY169" s="36">
        <f t="shared" si="187"/>
        <v>0</v>
      </c>
      <c r="AZ169" s="35">
        <f t="shared" si="187"/>
        <v>0</v>
      </c>
      <c r="BA169" s="35">
        <f t="shared" si="187"/>
        <v>0</v>
      </c>
      <c r="BB169" s="35">
        <f t="shared" si="187"/>
        <v>0</v>
      </c>
      <c r="BC169" s="35">
        <f t="shared" si="187"/>
        <v>0</v>
      </c>
      <c r="BD169" s="36">
        <f t="shared" si="188"/>
        <v>36</v>
      </c>
      <c r="BE169" s="36">
        <f t="shared" si="188"/>
        <v>0</v>
      </c>
      <c r="BF169" s="35">
        <f t="shared" si="188"/>
        <v>0</v>
      </c>
      <c r="BG169" s="36">
        <f t="shared" si="188"/>
        <v>0</v>
      </c>
      <c r="BH169" s="35">
        <f t="shared" si="188"/>
        <v>0</v>
      </c>
      <c r="BI169" s="36">
        <f t="shared" si="188"/>
        <v>0</v>
      </c>
      <c r="BJ169" s="36">
        <f t="shared" si="188"/>
        <v>36</v>
      </c>
      <c r="BK169" s="36">
        <f t="shared" si="188"/>
        <v>0</v>
      </c>
      <c r="BL169" s="36">
        <f t="shared" si="188"/>
        <v>5</v>
      </c>
      <c r="BM169" s="36">
        <f t="shared" si="188"/>
        <v>0</v>
      </c>
      <c r="BN169" s="36">
        <f t="shared" si="188"/>
        <v>0</v>
      </c>
      <c r="BO169" s="36">
        <f t="shared" si="188"/>
        <v>0</v>
      </c>
      <c r="BP169" s="36">
        <f t="shared" si="188"/>
        <v>41</v>
      </c>
      <c r="BQ169" s="36">
        <f t="shared" si="188"/>
        <v>0</v>
      </c>
      <c r="BR169" s="61">
        <f t="shared" si="188"/>
        <v>41</v>
      </c>
      <c r="BS169" s="58">
        <f t="shared" si="188"/>
        <v>0</v>
      </c>
      <c r="BT169" s="68">
        <f t="shared" si="140"/>
        <v>100</v>
      </c>
      <c r="BU169" s="69"/>
    </row>
    <row r="170" spans="1:73" ht="33">
      <c r="A170" s="7"/>
      <c r="B170" s="29" t="s">
        <v>17</v>
      </c>
      <c r="C170" s="31" t="str">
        <f t="shared" si="171"/>
        <v>913</v>
      </c>
      <c r="D170" s="30" t="s">
        <v>109</v>
      </c>
      <c r="E170" s="31" t="s">
        <v>111</v>
      </c>
      <c r="F170" s="44" t="s">
        <v>74</v>
      </c>
      <c r="G170" s="31" t="s">
        <v>18</v>
      </c>
      <c r="H170" s="32">
        <v>36</v>
      </c>
      <c r="I170" s="32"/>
      <c r="J170" s="32"/>
      <c r="K170" s="32"/>
      <c r="L170" s="32"/>
      <c r="M170" s="32"/>
      <c r="N170" s="32">
        <f>M170+L170+K170+J170+H170</f>
        <v>36</v>
      </c>
      <c r="O170" s="32">
        <f>K170+I170</f>
        <v>0</v>
      </c>
      <c r="P170" s="32"/>
      <c r="Q170" s="32"/>
      <c r="R170" s="32"/>
      <c r="S170" s="32"/>
      <c r="T170" s="32">
        <f>S170+R170+Q170+P170+N170</f>
        <v>36</v>
      </c>
      <c r="U170" s="32">
        <f>Q170+O170</f>
        <v>0</v>
      </c>
      <c r="V170" s="32"/>
      <c r="W170" s="32"/>
      <c r="X170" s="32"/>
      <c r="Y170" s="32"/>
      <c r="Z170" s="32">
        <f>Y170+X170+W170+V170+T170</f>
        <v>36</v>
      </c>
      <c r="AA170" s="32">
        <f>W170+U170</f>
        <v>0</v>
      </c>
      <c r="AB170" s="32"/>
      <c r="AC170" s="32"/>
      <c r="AD170" s="32"/>
      <c r="AE170" s="32"/>
      <c r="AF170" s="32">
        <f>AE170+AD170+AC170+AB170+Z170</f>
        <v>36</v>
      </c>
      <c r="AG170" s="32">
        <f>AC170+AA170</f>
        <v>0</v>
      </c>
      <c r="AH170" s="32"/>
      <c r="AI170" s="32"/>
      <c r="AJ170" s="32"/>
      <c r="AK170" s="32"/>
      <c r="AL170" s="32">
        <f>AK170+AJ170+AI170+AH170+AF170</f>
        <v>36</v>
      </c>
      <c r="AM170" s="32">
        <f>AI170+AG170</f>
        <v>0</v>
      </c>
      <c r="AN170" s="33"/>
      <c r="AO170" s="33"/>
      <c r="AP170" s="33"/>
      <c r="AQ170" s="32"/>
      <c r="AR170" s="33">
        <f>AQ170+AP170+AO170+AN170+AL170</f>
        <v>36</v>
      </c>
      <c r="AS170" s="33">
        <f>AO170+AM170</f>
        <v>0</v>
      </c>
      <c r="AT170" s="32"/>
      <c r="AU170" s="32"/>
      <c r="AV170" s="32"/>
      <c r="AW170" s="32"/>
      <c r="AX170" s="33">
        <f>AW170+AV170+AU170+AT170+AR170</f>
        <v>36</v>
      </c>
      <c r="AY170" s="33">
        <f>AU170+AS170</f>
        <v>0</v>
      </c>
      <c r="AZ170" s="32"/>
      <c r="BA170" s="32"/>
      <c r="BB170" s="32"/>
      <c r="BC170" s="32"/>
      <c r="BD170" s="33">
        <f>BC170+BB170+BA170+AZ170+AX170</f>
        <v>36</v>
      </c>
      <c r="BE170" s="33">
        <f>BA170+AY170</f>
        <v>0</v>
      </c>
      <c r="BF170" s="32"/>
      <c r="BG170" s="33"/>
      <c r="BH170" s="32"/>
      <c r="BI170" s="33"/>
      <c r="BJ170" s="33">
        <f>BI170+BH170+BG170+BF170+BD170</f>
        <v>36</v>
      </c>
      <c r="BK170" s="33">
        <f>BG170+BE170</f>
        <v>0</v>
      </c>
      <c r="BL170" s="33">
        <v>5</v>
      </c>
      <c r="BM170" s="33"/>
      <c r="BN170" s="33"/>
      <c r="BO170" s="33"/>
      <c r="BP170" s="33">
        <f>BO170+BN170+BM170+BL170+BJ170</f>
        <v>41</v>
      </c>
      <c r="BQ170" s="33">
        <f>BM170+BK170</f>
        <v>0</v>
      </c>
      <c r="BR170" s="57">
        <v>41</v>
      </c>
      <c r="BS170" s="58"/>
      <c r="BT170" s="68">
        <f t="shared" si="140"/>
        <v>100</v>
      </c>
      <c r="BU170" s="69"/>
    </row>
    <row r="171" spans="1:73" ht="16.5">
      <c r="A171" s="7"/>
      <c r="B171" s="29"/>
      <c r="C171" s="31"/>
      <c r="D171" s="30"/>
      <c r="E171" s="31"/>
      <c r="F171" s="44"/>
      <c r="G171" s="31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3"/>
      <c r="AO171" s="33"/>
      <c r="AP171" s="33"/>
      <c r="AQ171" s="32"/>
      <c r="AR171" s="33"/>
      <c r="AS171" s="33"/>
      <c r="AT171" s="32"/>
      <c r="AU171" s="32"/>
      <c r="AV171" s="32"/>
      <c r="AW171" s="32"/>
      <c r="AX171" s="33"/>
      <c r="AY171" s="33"/>
      <c r="AZ171" s="32"/>
      <c r="BA171" s="32"/>
      <c r="BB171" s="32"/>
      <c r="BC171" s="32"/>
      <c r="BD171" s="33"/>
      <c r="BE171" s="33"/>
      <c r="BF171" s="32"/>
      <c r="BG171" s="33"/>
      <c r="BH171" s="32"/>
      <c r="BI171" s="33"/>
      <c r="BJ171" s="33"/>
      <c r="BK171" s="33"/>
      <c r="BL171" s="33"/>
      <c r="BM171" s="33"/>
      <c r="BN171" s="33"/>
      <c r="BO171" s="33"/>
      <c r="BP171" s="33"/>
      <c r="BQ171" s="33"/>
      <c r="BS171" s="60"/>
      <c r="BT171" s="68"/>
      <c r="BU171" s="69"/>
    </row>
    <row r="172" spans="1:73" ht="37.5">
      <c r="A172" s="7"/>
      <c r="B172" s="23" t="s">
        <v>116</v>
      </c>
      <c r="C172" s="25" t="str">
        <f>C170</f>
        <v>913</v>
      </c>
      <c r="D172" s="24" t="s">
        <v>3</v>
      </c>
      <c r="E172" s="25" t="s">
        <v>112</v>
      </c>
      <c r="F172" s="26"/>
      <c r="G172" s="25"/>
      <c r="H172" s="27">
        <f aca="true" t="shared" si="189" ref="H172:W174">H173</f>
        <v>79766</v>
      </c>
      <c r="I172" s="27">
        <f t="shared" si="189"/>
        <v>0</v>
      </c>
      <c r="J172" s="27">
        <f t="shared" si="189"/>
        <v>0</v>
      </c>
      <c r="K172" s="27">
        <f t="shared" si="189"/>
        <v>0</v>
      </c>
      <c r="L172" s="27">
        <f t="shared" si="189"/>
        <v>0</v>
      </c>
      <c r="M172" s="27">
        <f t="shared" si="189"/>
        <v>0</v>
      </c>
      <c r="N172" s="27">
        <f t="shared" si="189"/>
        <v>79766</v>
      </c>
      <c r="O172" s="27">
        <f t="shared" si="189"/>
        <v>0</v>
      </c>
      <c r="P172" s="27">
        <f t="shared" si="189"/>
        <v>0</v>
      </c>
      <c r="Q172" s="27">
        <f t="shared" si="189"/>
        <v>0</v>
      </c>
      <c r="R172" s="27">
        <f t="shared" si="189"/>
        <v>0</v>
      </c>
      <c r="S172" s="27">
        <f t="shared" si="189"/>
        <v>0</v>
      </c>
      <c r="T172" s="27">
        <f t="shared" si="189"/>
        <v>79766</v>
      </c>
      <c r="U172" s="27">
        <f t="shared" si="189"/>
        <v>0</v>
      </c>
      <c r="V172" s="27">
        <f t="shared" si="189"/>
        <v>0</v>
      </c>
      <c r="W172" s="27">
        <f t="shared" si="189"/>
        <v>0</v>
      </c>
      <c r="X172" s="27">
        <f aca="true" t="shared" si="190" ref="X172:AM174">X173</f>
        <v>0</v>
      </c>
      <c r="Y172" s="27">
        <f t="shared" si="190"/>
        <v>0</v>
      </c>
      <c r="Z172" s="27">
        <f t="shared" si="190"/>
        <v>79766</v>
      </c>
      <c r="AA172" s="27">
        <f t="shared" si="190"/>
        <v>0</v>
      </c>
      <c r="AB172" s="27">
        <f t="shared" si="190"/>
        <v>0</v>
      </c>
      <c r="AC172" s="27">
        <f t="shared" si="190"/>
        <v>0</v>
      </c>
      <c r="AD172" s="27">
        <f t="shared" si="190"/>
        <v>0</v>
      </c>
      <c r="AE172" s="27">
        <f t="shared" si="190"/>
        <v>0</v>
      </c>
      <c r="AF172" s="27">
        <f t="shared" si="190"/>
        <v>79766</v>
      </c>
      <c r="AG172" s="27">
        <f t="shared" si="190"/>
        <v>0</v>
      </c>
      <c r="AH172" s="27">
        <f t="shared" si="190"/>
        <v>0</v>
      </c>
      <c r="AI172" s="27">
        <f t="shared" si="190"/>
        <v>0</v>
      </c>
      <c r="AJ172" s="27">
        <f t="shared" si="190"/>
        <v>0</v>
      </c>
      <c r="AK172" s="27">
        <f t="shared" si="190"/>
        <v>0</v>
      </c>
      <c r="AL172" s="27">
        <f t="shared" si="190"/>
        <v>79766</v>
      </c>
      <c r="AM172" s="27">
        <f t="shared" si="190"/>
        <v>0</v>
      </c>
      <c r="AN172" s="28">
        <f aca="true" t="shared" si="191" ref="AN172:BC174">AN173</f>
        <v>0</v>
      </c>
      <c r="AO172" s="28">
        <f t="shared" si="191"/>
        <v>0</v>
      </c>
      <c r="AP172" s="28">
        <f t="shared" si="191"/>
        <v>0</v>
      </c>
      <c r="AQ172" s="27">
        <f t="shared" si="191"/>
        <v>-342</v>
      </c>
      <c r="AR172" s="28">
        <f t="shared" si="191"/>
        <v>79424</v>
      </c>
      <c r="AS172" s="28">
        <f t="shared" si="191"/>
        <v>0</v>
      </c>
      <c r="AT172" s="27">
        <f t="shared" si="191"/>
        <v>0</v>
      </c>
      <c r="AU172" s="27">
        <f t="shared" si="191"/>
        <v>0</v>
      </c>
      <c r="AV172" s="27">
        <f t="shared" si="191"/>
        <v>0</v>
      </c>
      <c r="AW172" s="27">
        <f t="shared" si="191"/>
        <v>0</v>
      </c>
      <c r="AX172" s="28">
        <f t="shared" si="191"/>
        <v>79424</v>
      </c>
      <c r="AY172" s="28">
        <f t="shared" si="191"/>
        <v>0</v>
      </c>
      <c r="AZ172" s="27">
        <f t="shared" si="191"/>
        <v>-5617</v>
      </c>
      <c r="BA172" s="27">
        <f t="shared" si="191"/>
        <v>0</v>
      </c>
      <c r="BB172" s="27">
        <f t="shared" si="191"/>
        <v>0</v>
      </c>
      <c r="BC172" s="27">
        <f t="shared" si="191"/>
        <v>-83</v>
      </c>
      <c r="BD172" s="28">
        <f aca="true" t="shared" si="192" ref="BD172:BS174">BD173</f>
        <v>73724</v>
      </c>
      <c r="BE172" s="28">
        <f t="shared" si="192"/>
        <v>0</v>
      </c>
      <c r="BF172" s="27">
        <f t="shared" si="192"/>
        <v>0</v>
      </c>
      <c r="BG172" s="28">
        <f t="shared" si="192"/>
        <v>0</v>
      </c>
      <c r="BH172" s="27">
        <f t="shared" si="192"/>
        <v>0</v>
      </c>
      <c r="BI172" s="28">
        <f t="shared" si="192"/>
        <v>0</v>
      </c>
      <c r="BJ172" s="28">
        <f t="shared" si="192"/>
        <v>73724</v>
      </c>
      <c r="BK172" s="28">
        <f t="shared" si="192"/>
        <v>0</v>
      </c>
      <c r="BL172" s="28">
        <f t="shared" si="192"/>
        <v>0</v>
      </c>
      <c r="BM172" s="28">
        <f t="shared" si="192"/>
        <v>0</v>
      </c>
      <c r="BN172" s="28">
        <f t="shared" si="192"/>
        <v>0</v>
      </c>
      <c r="BO172" s="28">
        <f t="shared" si="192"/>
        <v>0</v>
      </c>
      <c r="BP172" s="28">
        <f t="shared" si="192"/>
        <v>73724</v>
      </c>
      <c r="BQ172" s="28">
        <f t="shared" si="192"/>
        <v>0</v>
      </c>
      <c r="BR172" s="54">
        <f t="shared" si="192"/>
        <v>69617</v>
      </c>
      <c r="BS172" s="59">
        <f t="shared" si="192"/>
        <v>0</v>
      </c>
      <c r="BT172" s="72">
        <f t="shared" si="140"/>
        <v>94.42922250556128</v>
      </c>
      <c r="BU172" s="73"/>
    </row>
    <row r="173" spans="1:73" ht="66">
      <c r="A173" s="7"/>
      <c r="B173" s="29" t="s">
        <v>68</v>
      </c>
      <c r="C173" s="31" t="str">
        <f t="shared" si="171"/>
        <v>913</v>
      </c>
      <c r="D173" s="30" t="s">
        <v>3</v>
      </c>
      <c r="E173" s="31" t="s">
        <v>112</v>
      </c>
      <c r="F173" s="44" t="s">
        <v>69</v>
      </c>
      <c r="G173" s="31"/>
      <c r="H173" s="35">
        <f t="shared" si="189"/>
        <v>79766</v>
      </c>
      <c r="I173" s="35">
        <f t="shared" si="189"/>
        <v>0</v>
      </c>
      <c r="J173" s="35">
        <f t="shared" si="189"/>
        <v>0</v>
      </c>
      <c r="K173" s="35">
        <f t="shared" si="189"/>
        <v>0</v>
      </c>
      <c r="L173" s="35">
        <f t="shared" si="189"/>
        <v>0</v>
      </c>
      <c r="M173" s="35">
        <f t="shared" si="189"/>
        <v>0</v>
      </c>
      <c r="N173" s="35">
        <f t="shared" si="189"/>
        <v>79766</v>
      </c>
      <c r="O173" s="35">
        <f t="shared" si="189"/>
        <v>0</v>
      </c>
      <c r="P173" s="35">
        <f t="shared" si="189"/>
        <v>0</v>
      </c>
      <c r="Q173" s="35">
        <f t="shared" si="189"/>
        <v>0</v>
      </c>
      <c r="R173" s="35">
        <f t="shared" si="189"/>
        <v>0</v>
      </c>
      <c r="S173" s="35">
        <f t="shared" si="189"/>
        <v>0</v>
      </c>
      <c r="T173" s="35">
        <f t="shared" si="189"/>
        <v>79766</v>
      </c>
      <c r="U173" s="35">
        <f t="shared" si="189"/>
        <v>0</v>
      </c>
      <c r="V173" s="35">
        <f t="shared" si="189"/>
        <v>0</v>
      </c>
      <c r="W173" s="35">
        <f t="shared" si="189"/>
        <v>0</v>
      </c>
      <c r="X173" s="35">
        <f t="shared" si="190"/>
        <v>0</v>
      </c>
      <c r="Y173" s="35">
        <f t="shared" si="190"/>
        <v>0</v>
      </c>
      <c r="Z173" s="35">
        <f t="shared" si="190"/>
        <v>79766</v>
      </c>
      <c r="AA173" s="35">
        <f t="shared" si="190"/>
        <v>0</v>
      </c>
      <c r="AB173" s="35">
        <f t="shared" si="190"/>
        <v>0</v>
      </c>
      <c r="AC173" s="35">
        <f t="shared" si="190"/>
        <v>0</v>
      </c>
      <c r="AD173" s="35">
        <f t="shared" si="190"/>
        <v>0</v>
      </c>
      <c r="AE173" s="35">
        <f t="shared" si="190"/>
        <v>0</v>
      </c>
      <c r="AF173" s="35">
        <f t="shared" si="190"/>
        <v>79766</v>
      </c>
      <c r="AG173" s="35">
        <f t="shared" si="190"/>
        <v>0</v>
      </c>
      <c r="AH173" s="35">
        <f t="shared" si="190"/>
        <v>0</v>
      </c>
      <c r="AI173" s="35">
        <f t="shared" si="190"/>
        <v>0</v>
      </c>
      <c r="AJ173" s="35">
        <f t="shared" si="190"/>
        <v>0</v>
      </c>
      <c r="AK173" s="35">
        <f t="shared" si="190"/>
        <v>0</v>
      </c>
      <c r="AL173" s="35">
        <f t="shared" si="190"/>
        <v>79766</v>
      </c>
      <c r="AM173" s="35">
        <f t="shared" si="190"/>
        <v>0</v>
      </c>
      <c r="AN173" s="36">
        <f t="shared" si="191"/>
        <v>0</v>
      </c>
      <c r="AO173" s="36">
        <f t="shared" si="191"/>
        <v>0</v>
      </c>
      <c r="AP173" s="36">
        <f t="shared" si="191"/>
        <v>0</v>
      </c>
      <c r="AQ173" s="35">
        <f t="shared" si="191"/>
        <v>-342</v>
      </c>
      <c r="AR173" s="36">
        <f t="shared" si="191"/>
        <v>79424</v>
      </c>
      <c r="AS173" s="36">
        <f t="shared" si="191"/>
        <v>0</v>
      </c>
      <c r="AT173" s="35">
        <f t="shared" si="191"/>
        <v>0</v>
      </c>
      <c r="AU173" s="35">
        <f t="shared" si="191"/>
        <v>0</v>
      </c>
      <c r="AV173" s="35">
        <f t="shared" si="191"/>
        <v>0</v>
      </c>
      <c r="AW173" s="35">
        <f t="shared" si="191"/>
        <v>0</v>
      </c>
      <c r="AX173" s="36">
        <f t="shared" si="191"/>
        <v>79424</v>
      </c>
      <c r="AY173" s="36">
        <f t="shared" si="191"/>
        <v>0</v>
      </c>
      <c r="AZ173" s="35">
        <f t="shared" si="191"/>
        <v>-5617</v>
      </c>
      <c r="BA173" s="35">
        <f t="shared" si="191"/>
        <v>0</v>
      </c>
      <c r="BB173" s="35">
        <f t="shared" si="191"/>
        <v>0</v>
      </c>
      <c r="BC173" s="35">
        <f t="shared" si="191"/>
        <v>-83</v>
      </c>
      <c r="BD173" s="36">
        <f t="shared" si="192"/>
        <v>73724</v>
      </c>
      <c r="BE173" s="36">
        <f t="shared" si="192"/>
        <v>0</v>
      </c>
      <c r="BF173" s="35">
        <f t="shared" si="192"/>
        <v>0</v>
      </c>
      <c r="BG173" s="36">
        <f t="shared" si="192"/>
        <v>0</v>
      </c>
      <c r="BH173" s="35">
        <f t="shared" si="192"/>
        <v>0</v>
      </c>
      <c r="BI173" s="36">
        <f t="shared" si="192"/>
        <v>0</v>
      </c>
      <c r="BJ173" s="36">
        <f t="shared" si="192"/>
        <v>73724</v>
      </c>
      <c r="BK173" s="36">
        <f t="shared" si="192"/>
        <v>0</v>
      </c>
      <c r="BL173" s="36">
        <f t="shared" si="192"/>
        <v>0</v>
      </c>
      <c r="BM173" s="36">
        <f t="shared" si="192"/>
        <v>0</v>
      </c>
      <c r="BN173" s="36">
        <f t="shared" si="192"/>
        <v>0</v>
      </c>
      <c r="BO173" s="36">
        <f t="shared" si="192"/>
        <v>0</v>
      </c>
      <c r="BP173" s="36">
        <f t="shared" si="192"/>
        <v>73724</v>
      </c>
      <c r="BQ173" s="36">
        <f t="shared" si="192"/>
        <v>0</v>
      </c>
      <c r="BR173" s="61">
        <f t="shared" si="192"/>
        <v>69617</v>
      </c>
      <c r="BS173" s="58">
        <f t="shared" si="192"/>
        <v>0</v>
      </c>
      <c r="BT173" s="68">
        <f t="shared" si="140"/>
        <v>94.42922250556128</v>
      </c>
      <c r="BU173" s="69"/>
    </row>
    <row r="174" spans="1:73" ht="16.5">
      <c r="A174" s="7"/>
      <c r="B174" s="29" t="s">
        <v>13</v>
      </c>
      <c r="C174" s="31" t="str">
        <f t="shared" si="171"/>
        <v>913</v>
      </c>
      <c r="D174" s="30" t="s">
        <v>3</v>
      </c>
      <c r="E174" s="31" t="s">
        <v>112</v>
      </c>
      <c r="F174" s="44" t="s">
        <v>70</v>
      </c>
      <c r="G174" s="31"/>
      <c r="H174" s="35">
        <f t="shared" si="189"/>
        <v>79766</v>
      </c>
      <c r="I174" s="35">
        <f t="shared" si="189"/>
        <v>0</v>
      </c>
      <c r="J174" s="35">
        <f t="shared" si="189"/>
        <v>0</v>
      </c>
      <c r="K174" s="35">
        <f t="shared" si="189"/>
        <v>0</v>
      </c>
      <c r="L174" s="35">
        <f t="shared" si="189"/>
        <v>0</v>
      </c>
      <c r="M174" s="35">
        <f t="shared" si="189"/>
        <v>0</v>
      </c>
      <c r="N174" s="35">
        <f t="shared" si="189"/>
        <v>79766</v>
      </c>
      <c r="O174" s="35">
        <f t="shared" si="189"/>
        <v>0</v>
      </c>
      <c r="P174" s="35">
        <f t="shared" si="189"/>
        <v>0</v>
      </c>
      <c r="Q174" s="35">
        <f t="shared" si="189"/>
        <v>0</v>
      </c>
      <c r="R174" s="35">
        <f t="shared" si="189"/>
        <v>0</v>
      </c>
      <c r="S174" s="35">
        <f t="shared" si="189"/>
        <v>0</v>
      </c>
      <c r="T174" s="35">
        <f t="shared" si="189"/>
        <v>79766</v>
      </c>
      <c r="U174" s="35">
        <f t="shared" si="189"/>
        <v>0</v>
      </c>
      <c r="V174" s="35">
        <f t="shared" si="189"/>
        <v>0</v>
      </c>
      <c r="W174" s="35">
        <f t="shared" si="189"/>
        <v>0</v>
      </c>
      <c r="X174" s="35">
        <f t="shared" si="190"/>
        <v>0</v>
      </c>
      <c r="Y174" s="35">
        <f t="shared" si="190"/>
        <v>0</v>
      </c>
      <c r="Z174" s="35">
        <f t="shared" si="190"/>
        <v>79766</v>
      </c>
      <c r="AA174" s="35">
        <f t="shared" si="190"/>
        <v>0</v>
      </c>
      <c r="AB174" s="35">
        <f t="shared" si="190"/>
        <v>0</v>
      </c>
      <c r="AC174" s="35">
        <f t="shared" si="190"/>
        <v>0</v>
      </c>
      <c r="AD174" s="35">
        <f t="shared" si="190"/>
        <v>0</v>
      </c>
      <c r="AE174" s="35">
        <f t="shared" si="190"/>
        <v>0</v>
      </c>
      <c r="AF174" s="35">
        <f t="shared" si="190"/>
        <v>79766</v>
      </c>
      <c r="AG174" s="35">
        <f t="shared" si="190"/>
        <v>0</v>
      </c>
      <c r="AH174" s="35">
        <f t="shared" si="190"/>
        <v>0</v>
      </c>
      <c r="AI174" s="35">
        <f t="shared" si="190"/>
        <v>0</v>
      </c>
      <c r="AJ174" s="35">
        <f t="shared" si="190"/>
        <v>0</v>
      </c>
      <c r="AK174" s="35">
        <f t="shared" si="190"/>
        <v>0</v>
      </c>
      <c r="AL174" s="35">
        <f t="shared" si="190"/>
        <v>79766</v>
      </c>
      <c r="AM174" s="35">
        <f t="shared" si="190"/>
        <v>0</v>
      </c>
      <c r="AN174" s="36">
        <f t="shared" si="191"/>
        <v>0</v>
      </c>
      <c r="AO174" s="36">
        <f t="shared" si="191"/>
        <v>0</v>
      </c>
      <c r="AP174" s="36">
        <f t="shared" si="191"/>
        <v>0</v>
      </c>
      <c r="AQ174" s="35">
        <f t="shared" si="191"/>
        <v>-342</v>
      </c>
      <c r="AR174" s="36">
        <f t="shared" si="191"/>
        <v>79424</v>
      </c>
      <c r="AS174" s="36">
        <f t="shared" si="191"/>
        <v>0</v>
      </c>
      <c r="AT174" s="35">
        <f t="shared" si="191"/>
        <v>0</v>
      </c>
      <c r="AU174" s="35">
        <f t="shared" si="191"/>
        <v>0</v>
      </c>
      <c r="AV174" s="35">
        <f t="shared" si="191"/>
        <v>0</v>
      </c>
      <c r="AW174" s="35">
        <f t="shared" si="191"/>
        <v>0</v>
      </c>
      <c r="AX174" s="36">
        <f t="shared" si="191"/>
        <v>79424</v>
      </c>
      <c r="AY174" s="36">
        <f t="shared" si="191"/>
        <v>0</v>
      </c>
      <c r="AZ174" s="35">
        <f t="shared" si="191"/>
        <v>-5617</v>
      </c>
      <c r="BA174" s="35">
        <f t="shared" si="191"/>
        <v>0</v>
      </c>
      <c r="BB174" s="35">
        <f t="shared" si="191"/>
        <v>0</v>
      </c>
      <c r="BC174" s="35">
        <f t="shared" si="191"/>
        <v>-83</v>
      </c>
      <c r="BD174" s="36">
        <f t="shared" si="192"/>
        <v>73724</v>
      </c>
      <c r="BE174" s="36">
        <f t="shared" si="192"/>
        <v>0</v>
      </c>
      <c r="BF174" s="35">
        <f t="shared" si="192"/>
        <v>0</v>
      </c>
      <c r="BG174" s="36">
        <f t="shared" si="192"/>
        <v>0</v>
      </c>
      <c r="BH174" s="35">
        <f t="shared" si="192"/>
        <v>0</v>
      </c>
      <c r="BI174" s="36">
        <f t="shared" si="192"/>
        <v>0</v>
      </c>
      <c r="BJ174" s="36">
        <f t="shared" si="192"/>
        <v>73724</v>
      </c>
      <c r="BK174" s="36">
        <f t="shared" si="192"/>
        <v>0</v>
      </c>
      <c r="BL174" s="36">
        <f t="shared" si="192"/>
        <v>0</v>
      </c>
      <c r="BM174" s="36">
        <f t="shared" si="192"/>
        <v>0</v>
      </c>
      <c r="BN174" s="36">
        <f t="shared" si="192"/>
        <v>0</v>
      </c>
      <c r="BO174" s="36">
        <f t="shared" si="192"/>
        <v>0</v>
      </c>
      <c r="BP174" s="36">
        <f t="shared" si="192"/>
        <v>73724</v>
      </c>
      <c r="BQ174" s="36">
        <f t="shared" si="192"/>
        <v>0</v>
      </c>
      <c r="BR174" s="61">
        <f t="shared" si="192"/>
        <v>69617</v>
      </c>
      <c r="BS174" s="58">
        <f t="shared" si="192"/>
        <v>0</v>
      </c>
      <c r="BT174" s="68">
        <f t="shared" si="140"/>
        <v>94.42922250556128</v>
      </c>
      <c r="BU174" s="69"/>
    </row>
    <row r="175" spans="1:73" ht="16.5">
      <c r="A175" s="7"/>
      <c r="B175" s="29" t="s">
        <v>45</v>
      </c>
      <c r="C175" s="31" t="str">
        <f t="shared" si="171"/>
        <v>913</v>
      </c>
      <c r="D175" s="30" t="s">
        <v>3</v>
      </c>
      <c r="E175" s="31" t="s">
        <v>112</v>
      </c>
      <c r="F175" s="44" t="s">
        <v>75</v>
      </c>
      <c r="G175" s="31"/>
      <c r="H175" s="35">
        <f>H176+H177</f>
        <v>79766</v>
      </c>
      <c r="I175" s="35">
        <f aca="true" t="shared" si="193" ref="I175:BQ175">I176+I177</f>
        <v>0</v>
      </c>
      <c r="J175" s="35">
        <f t="shared" si="193"/>
        <v>0</v>
      </c>
      <c r="K175" s="35">
        <f t="shared" si="193"/>
        <v>0</v>
      </c>
      <c r="L175" s="35">
        <f t="shared" si="193"/>
        <v>0</v>
      </c>
      <c r="M175" s="35">
        <f t="shared" si="193"/>
        <v>0</v>
      </c>
      <c r="N175" s="35">
        <f t="shared" si="193"/>
        <v>79766</v>
      </c>
      <c r="O175" s="35">
        <f t="shared" si="193"/>
        <v>0</v>
      </c>
      <c r="P175" s="35">
        <f t="shared" si="193"/>
        <v>0</v>
      </c>
      <c r="Q175" s="35">
        <f t="shared" si="193"/>
        <v>0</v>
      </c>
      <c r="R175" s="35">
        <f t="shared" si="193"/>
        <v>0</v>
      </c>
      <c r="S175" s="35">
        <f t="shared" si="193"/>
        <v>0</v>
      </c>
      <c r="T175" s="35">
        <f t="shared" si="193"/>
        <v>79766</v>
      </c>
      <c r="U175" s="35">
        <f t="shared" si="193"/>
        <v>0</v>
      </c>
      <c r="V175" s="35">
        <f t="shared" si="193"/>
        <v>0</v>
      </c>
      <c r="W175" s="35">
        <f t="shared" si="193"/>
        <v>0</v>
      </c>
      <c r="X175" s="35">
        <f t="shared" si="193"/>
        <v>0</v>
      </c>
      <c r="Y175" s="35">
        <f t="shared" si="193"/>
        <v>0</v>
      </c>
      <c r="Z175" s="35">
        <f t="shared" si="193"/>
        <v>79766</v>
      </c>
      <c r="AA175" s="35">
        <f t="shared" si="193"/>
        <v>0</v>
      </c>
      <c r="AB175" s="35">
        <f t="shared" si="193"/>
        <v>0</v>
      </c>
      <c r="AC175" s="35">
        <f t="shared" si="193"/>
        <v>0</v>
      </c>
      <c r="AD175" s="35">
        <f t="shared" si="193"/>
        <v>0</v>
      </c>
      <c r="AE175" s="35">
        <f t="shared" si="193"/>
        <v>0</v>
      </c>
      <c r="AF175" s="35">
        <f t="shared" si="193"/>
        <v>79766</v>
      </c>
      <c r="AG175" s="35">
        <f t="shared" si="193"/>
        <v>0</v>
      </c>
      <c r="AH175" s="35">
        <f t="shared" si="193"/>
        <v>0</v>
      </c>
      <c r="AI175" s="35">
        <f t="shared" si="193"/>
        <v>0</v>
      </c>
      <c r="AJ175" s="35">
        <f t="shared" si="193"/>
        <v>0</v>
      </c>
      <c r="AK175" s="35">
        <f t="shared" si="193"/>
        <v>0</v>
      </c>
      <c r="AL175" s="35">
        <f t="shared" si="193"/>
        <v>79766</v>
      </c>
      <c r="AM175" s="35">
        <f t="shared" si="193"/>
        <v>0</v>
      </c>
      <c r="AN175" s="36">
        <f t="shared" si="193"/>
        <v>0</v>
      </c>
      <c r="AO175" s="36">
        <f t="shared" si="193"/>
        <v>0</v>
      </c>
      <c r="AP175" s="36">
        <f t="shared" si="193"/>
        <v>0</v>
      </c>
      <c r="AQ175" s="35">
        <f t="shared" si="193"/>
        <v>-342</v>
      </c>
      <c r="AR175" s="36">
        <f t="shared" si="193"/>
        <v>79424</v>
      </c>
      <c r="AS175" s="36">
        <f t="shared" si="193"/>
        <v>0</v>
      </c>
      <c r="AT175" s="35">
        <f t="shared" si="193"/>
        <v>0</v>
      </c>
      <c r="AU175" s="35">
        <f t="shared" si="193"/>
        <v>0</v>
      </c>
      <c r="AV175" s="35">
        <f t="shared" si="193"/>
        <v>0</v>
      </c>
      <c r="AW175" s="35">
        <f t="shared" si="193"/>
        <v>0</v>
      </c>
      <c r="AX175" s="36">
        <f t="shared" si="193"/>
        <v>79424</v>
      </c>
      <c r="AY175" s="36">
        <f t="shared" si="193"/>
        <v>0</v>
      </c>
      <c r="AZ175" s="35">
        <f t="shared" si="193"/>
        <v>-5617</v>
      </c>
      <c r="BA175" s="35">
        <f t="shared" si="193"/>
        <v>0</v>
      </c>
      <c r="BB175" s="35">
        <f t="shared" si="193"/>
        <v>0</v>
      </c>
      <c r="BC175" s="35">
        <f t="shared" si="193"/>
        <v>-83</v>
      </c>
      <c r="BD175" s="36">
        <f t="shared" si="193"/>
        <v>73724</v>
      </c>
      <c r="BE175" s="36">
        <f t="shared" si="193"/>
        <v>0</v>
      </c>
      <c r="BF175" s="35">
        <f t="shared" si="193"/>
        <v>0</v>
      </c>
      <c r="BG175" s="36">
        <f t="shared" si="193"/>
        <v>0</v>
      </c>
      <c r="BH175" s="35">
        <f t="shared" si="193"/>
        <v>0</v>
      </c>
      <c r="BI175" s="36">
        <f t="shared" si="193"/>
        <v>0</v>
      </c>
      <c r="BJ175" s="36">
        <f t="shared" si="193"/>
        <v>73724</v>
      </c>
      <c r="BK175" s="36">
        <f t="shared" si="193"/>
        <v>0</v>
      </c>
      <c r="BL175" s="36">
        <f t="shared" si="193"/>
        <v>0</v>
      </c>
      <c r="BM175" s="36">
        <f t="shared" si="193"/>
        <v>0</v>
      </c>
      <c r="BN175" s="36">
        <f t="shared" si="193"/>
        <v>0</v>
      </c>
      <c r="BO175" s="36">
        <f t="shared" si="193"/>
        <v>0</v>
      </c>
      <c r="BP175" s="36">
        <f t="shared" si="193"/>
        <v>73724</v>
      </c>
      <c r="BQ175" s="36">
        <f t="shared" si="193"/>
        <v>0</v>
      </c>
      <c r="BR175" s="61">
        <f>BR176+BR177</f>
        <v>69617</v>
      </c>
      <c r="BS175" s="58">
        <f>BS176+BS177</f>
        <v>0</v>
      </c>
      <c r="BT175" s="68">
        <f t="shared" si="140"/>
        <v>94.42922250556128</v>
      </c>
      <c r="BU175" s="69"/>
    </row>
    <row r="176" spans="1:73" ht="33">
      <c r="A176" s="7"/>
      <c r="B176" s="29" t="s">
        <v>17</v>
      </c>
      <c r="C176" s="31" t="str">
        <f t="shared" si="171"/>
        <v>913</v>
      </c>
      <c r="D176" s="30" t="s">
        <v>3</v>
      </c>
      <c r="E176" s="31" t="s">
        <v>112</v>
      </c>
      <c r="F176" s="44" t="s">
        <v>75</v>
      </c>
      <c r="G176" s="31" t="s">
        <v>18</v>
      </c>
      <c r="H176" s="32">
        <v>32268</v>
      </c>
      <c r="I176" s="32"/>
      <c r="J176" s="32"/>
      <c r="K176" s="32"/>
      <c r="L176" s="32"/>
      <c r="M176" s="32"/>
      <c r="N176" s="32">
        <f>M176+L176+K176+J176+H176</f>
        <v>32268</v>
      </c>
      <c r="O176" s="32">
        <f>K176+I176</f>
        <v>0</v>
      </c>
      <c r="P176" s="32"/>
      <c r="Q176" s="32"/>
      <c r="R176" s="32"/>
      <c r="S176" s="32"/>
      <c r="T176" s="32">
        <f>S176+R176+Q176+P176+N176</f>
        <v>32268</v>
      </c>
      <c r="U176" s="32">
        <f>Q176+O176</f>
        <v>0</v>
      </c>
      <c r="V176" s="32"/>
      <c r="W176" s="32"/>
      <c r="X176" s="32"/>
      <c r="Y176" s="32"/>
      <c r="Z176" s="32">
        <f>Y176+X176+W176+V176+T176</f>
        <v>32268</v>
      </c>
      <c r="AA176" s="32">
        <f>W176+U176</f>
        <v>0</v>
      </c>
      <c r="AB176" s="32"/>
      <c r="AC176" s="32"/>
      <c r="AD176" s="32"/>
      <c r="AE176" s="32"/>
      <c r="AF176" s="32">
        <f>AE176+AD176+AC176+AB176+Z176</f>
        <v>32268</v>
      </c>
      <c r="AG176" s="32">
        <f>AC176+AA176</f>
        <v>0</v>
      </c>
      <c r="AH176" s="32"/>
      <c r="AI176" s="32"/>
      <c r="AJ176" s="32"/>
      <c r="AK176" s="32"/>
      <c r="AL176" s="32">
        <f>AK176+AJ176+AI176+AH176+AF176</f>
        <v>32268</v>
      </c>
      <c r="AM176" s="32">
        <f>AI176+AG176</f>
        <v>0</v>
      </c>
      <c r="AN176" s="33"/>
      <c r="AO176" s="33"/>
      <c r="AP176" s="33"/>
      <c r="AQ176" s="32">
        <v>-342</v>
      </c>
      <c r="AR176" s="33">
        <f>AQ176+AP176+AO176+AN176+AL176</f>
        <v>31926</v>
      </c>
      <c r="AS176" s="33">
        <f>AO176+AM176</f>
        <v>0</v>
      </c>
      <c r="AT176" s="32"/>
      <c r="AU176" s="32"/>
      <c r="AV176" s="32"/>
      <c r="AW176" s="32"/>
      <c r="AX176" s="33">
        <f>AW176+AV176+AU176+AT176+AR176</f>
        <v>31926</v>
      </c>
      <c r="AY176" s="33">
        <f>AU176+AS176</f>
        <v>0</v>
      </c>
      <c r="AZ176" s="32">
        <v>-3881</v>
      </c>
      <c r="BA176" s="32"/>
      <c r="BB176" s="32"/>
      <c r="BC176" s="32">
        <v>-83</v>
      </c>
      <c r="BD176" s="33">
        <f>BC176+BB176+BA176+AZ176+AX176</f>
        <v>27962</v>
      </c>
      <c r="BE176" s="33">
        <f>BA176+AY176</f>
        <v>0</v>
      </c>
      <c r="BF176" s="32"/>
      <c r="BG176" s="33"/>
      <c r="BH176" s="32"/>
      <c r="BI176" s="33"/>
      <c r="BJ176" s="33">
        <f>BI176+BH176+BG176+BF176+BD176</f>
        <v>27962</v>
      </c>
      <c r="BK176" s="33">
        <f>BG176+BE176</f>
        <v>0</v>
      </c>
      <c r="BL176" s="33"/>
      <c r="BM176" s="33"/>
      <c r="BN176" s="33"/>
      <c r="BO176" s="33"/>
      <c r="BP176" s="33">
        <f>BO176+BN176+BM176+BL176+BJ176</f>
        <v>27962</v>
      </c>
      <c r="BQ176" s="33">
        <f>BM176+BK176</f>
        <v>0</v>
      </c>
      <c r="BR176" s="57">
        <v>27474</v>
      </c>
      <c r="BS176" s="58"/>
      <c r="BT176" s="68">
        <f t="shared" si="140"/>
        <v>98.25477433659967</v>
      </c>
      <c r="BU176" s="69"/>
    </row>
    <row r="177" spans="1:73" ht="16.5">
      <c r="A177" s="7"/>
      <c r="B177" s="29" t="s">
        <v>32</v>
      </c>
      <c r="C177" s="31" t="str">
        <f t="shared" si="171"/>
        <v>913</v>
      </c>
      <c r="D177" s="30" t="s">
        <v>3</v>
      </c>
      <c r="E177" s="31" t="s">
        <v>112</v>
      </c>
      <c r="F177" s="44" t="s">
        <v>75</v>
      </c>
      <c r="G177" s="31" t="s">
        <v>33</v>
      </c>
      <c r="H177" s="32">
        <v>47498</v>
      </c>
      <c r="I177" s="32"/>
      <c r="J177" s="32"/>
      <c r="K177" s="32"/>
      <c r="L177" s="32"/>
      <c r="M177" s="32"/>
      <c r="N177" s="32">
        <f>M177+L177+K177+J177+H177</f>
        <v>47498</v>
      </c>
      <c r="O177" s="32">
        <f>K177+I177</f>
        <v>0</v>
      </c>
      <c r="P177" s="32"/>
      <c r="Q177" s="32"/>
      <c r="R177" s="32"/>
      <c r="S177" s="32"/>
      <c r="T177" s="32">
        <f>S177+R177+Q177+P177+N177</f>
        <v>47498</v>
      </c>
      <c r="U177" s="32">
        <f>Q177+O177</f>
        <v>0</v>
      </c>
      <c r="V177" s="32"/>
      <c r="W177" s="32"/>
      <c r="X177" s="32"/>
      <c r="Y177" s="32"/>
      <c r="Z177" s="32">
        <f>Y177+X177+W177+V177+T177</f>
        <v>47498</v>
      </c>
      <c r="AA177" s="32">
        <f>W177+U177</f>
        <v>0</v>
      </c>
      <c r="AB177" s="32"/>
      <c r="AC177" s="32"/>
      <c r="AD177" s="32"/>
      <c r="AE177" s="32"/>
      <c r="AF177" s="32">
        <f>AE177+AD177+AC177+AB177+Z177</f>
        <v>47498</v>
      </c>
      <c r="AG177" s="32">
        <f>AC177+AA177</f>
        <v>0</v>
      </c>
      <c r="AH177" s="32"/>
      <c r="AI177" s="32"/>
      <c r="AJ177" s="32"/>
      <c r="AK177" s="32"/>
      <c r="AL177" s="32">
        <f>AK177+AJ177+AI177+AH177+AF177</f>
        <v>47498</v>
      </c>
      <c r="AM177" s="32">
        <f>AI177+AG177</f>
        <v>0</v>
      </c>
      <c r="AN177" s="33"/>
      <c r="AO177" s="33"/>
      <c r="AP177" s="33"/>
      <c r="AQ177" s="32"/>
      <c r="AR177" s="33">
        <f>AQ177+AP177+AO177+AN177+AL177</f>
        <v>47498</v>
      </c>
      <c r="AS177" s="33">
        <f>AO177+AM177</f>
        <v>0</v>
      </c>
      <c r="AT177" s="32"/>
      <c r="AU177" s="32"/>
      <c r="AV177" s="32"/>
      <c r="AW177" s="32"/>
      <c r="AX177" s="33">
        <f>AW177+AV177+AU177+AT177+AR177</f>
        <v>47498</v>
      </c>
      <c r="AY177" s="33">
        <f>AU177+AS177</f>
        <v>0</v>
      </c>
      <c r="AZ177" s="32">
        <v>-1736</v>
      </c>
      <c r="BA177" s="32"/>
      <c r="BB177" s="32"/>
      <c r="BC177" s="32"/>
      <c r="BD177" s="33">
        <f>BC177+BB177+BA177+AZ177+AX177</f>
        <v>45762</v>
      </c>
      <c r="BE177" s="33">
        <f>BA177+AY177</f>
        <v>0</v>
      </c>
      <c r="BF177" s="32"/>
      <c r="BG177" s="33"/>
      <c r="BH177" s="32"/>
      <c r="BI177" s="33"/>
      <c r="BJ177" s="33">
        <f>BI177+BH177+BG177+BF177+BD177</f>
        <v>45762</v>
      </c>
      <c r="BK177" s="33">
        <f>BG177+BE177</f>
        <v>0</v>
      </c>
      <c r="BL177" s="33"/>
      <c r="BM177" s="33"/>
      <c r="BN177" s="33"/>
      <c r="BO177" s="33"/>
      <c r="BP177" s="33">
        <f>BO177+BN177+BM177+BL177+BJ177</f>
        <v>45762</v>
      </c>
      <c r="BQ177" s="33">
        <f>BM177+BK177</f>
        <v>0</v>
      </c>
      <c r="BR177" s="57">
        <v>42143</v>
      </c>
      <c r="BS177" s="58"/>
      <c r="BT177" s="68">
        <f t="shared" si="140"/>
        <v>92.0916917966872</v>
      </c>
      <c r="BU177" s="69"/>
    </row>
    <row r="179" spans="6:73" ht="27.75" customHeight="1">
      <c r="F179" s="83"/>
      <c r="G179" s="74"/>
      <c r="BP179" s="80"/>
      <c r="BQ179" s="80"/>
      <c r="BR179" s="80"/>
      <c r="BS179" s="80"/>
      <c r="BT179" s="84"/>
      <c r="BU179" s="84"/>
    </row>
    <row r="180" spans="6:73" ht="25.5" customHeight="1">
      <c r="F180" s="75"/>
      <c r="G180" s="74"/>
      <c r="BP180" s="79"/>
      <c r="BQ180" s="79"/>
      <c r="BR180" s="81"/>
      <c r="BS180" s="81"/>
      <c r="BT180" s="84"/>
      <c r="BU180" s="84"/>
    </row>
    <row r="181" spans="6:73" ht="24" customHeight="1">
      <c r="F181" s="76"/>
      <c r="G181" s="74"/>
      <c r="BP181" s="82"/>
      <c r="BQ181" s="82"/>
      <c r="BR181" s="82"/>
      <c r="BS181" s="82"/>
      <c r="BT181" s="84"/>
      <c r="BU181" s="84"/>
    </row>
    <row r="182" spans="6:73" ht="25.5" customHeight="1">
      <c r="F182" s="77"/>
      <c r="G182" s="74"/>
      <c r="BP182" s="79"/>
      <c r="BQ182" s="79"/>
      <c r="BR182" s="79"/>
      <c r="BS182" s="79"/>
      <c r="BT182" s="84"/>
      <c r="BU182" s="84"/>
    </row>
    <row r="183" spans="6:73" ht="25.5" customHeight="1">
      <c r="F183" s="77"/>
      <c r="G183" s="74"/>
      <c r="BP183" s="79"/>
      <c r="BQ183" s="79"/>
      <c r="BR183" s="79"/>
      <c r="BS183" s="79"/>
      <c r="BT183" s="84"/>
      <c r="BU183" s="84"/>
    </row>
    <row r="184" spans="6:73" ht="24.75" customHeight="1">
      <c r="F184" s="78"/>
      <c r="G184" s="74"/>
      <c r="BP184" s="80"/>
      <c r="BQ184" s="80"/>
      <c r="BR184" s="80"/>
      <c r="BS184" s="80"/>
      <c r="BT184" s="84"/>
      <c r="BU184" s="84"/>
    </row>
    <row r="185" spans="6:73" ht="24.75" customHeight="1">
      <c r="F185" s="78"/>
      <c r="G185" s="74"/>
      <c r="BP185" s="80"/>
      <c r="BQ185" s="80"/>
      <c r="BR185" s="80"/>
      <c r="BS185" s="80"/>
      <c r="BT185" s="84"/>
      <c r="BU185" s="84"/>
    </row>
    <row r="186" spans="6:73" ht="24" customHeight="1">
      <c r="F186" s="78"/>
      <c r="G186" s="74"/>
      <c r="BP186" s="80"/>
      <c r="BQ186" s="80"/>
      <c r="BR186" s="80"/>
      <c r="BS186" s="80"/>
      <c r="BT186" s="84"/>
      <c r="BU186" s="84"/>
    </row>
    <row r="187" spans="6:73" ht="24" customHeight="1">
      <c r="F187" s="78"/>
      <c r="G187" s="74"/>
      <c r="BP187" s="80"/>
      <c r="BQ187" s="80"/>
      <c r="BR187" s="80"/>
      <c r="BS187" s="80"/>
      <c r="BT187" s="84"/>
      <c r="BU187" s="84"/>
    </row>
    <row r="188" spans="6:73" ht="24" customHeight="1">
      <c r="F188" s="77"/>
      <c r="G188" s="74"/>
      <c r="BP188" s="80"/>
      <c r="BQ188" s="80"/>
      <c r="BR188" s="80"/>
      <c r="BS188" s="80"/>
      <c r="BT188" s="84"/>
      <c r="BU188" s="84"/>
    </row>
    <row r="189" spans="6:73" ht="21" customHeight="1">
      <c r="F189" s="77"/>
      <c r="G189" s="74"/>
      <c r="BP189" s="79"/>
      <c r="BQ189" s="79"/>
      <c r="BR189" s="79"/>
      <c r="BS189" s="79"/>
      <c r="BT189" s="84"/>
      <c r="BU189" s="84"/>
    </row>
    <row r="190" spans="6:73" ht="24" customHeight="1">
      <c r="F190" s="78"/>
      <c r="G190" s="74"/>
      <c r="BP190" s="80"/>
      <c r="BQ190" s="80"/>
      <c r="BR190" s="80"/>
      <c r="BS190" s="80"/>
      <c r="BT190" s="84"/>
      <c r="BU190" s="84"/>
    </row>
    <row r="191" spans="6:73" ht="18.75">
      <c r="F191" s="77"/>
      <c r="G191" s="74"/>
      <c r="BP191" s="79"/>
      <c r="BQ191" s="79"/>
      <c r="BR191" s="79"/>
      <c r="BS191" s="79"/>
      <c r="BT191" s="84"/>
      <c r="BU191" s="84"/>
    </row>
  </sheetData>
  <sheetProtection/>
  <autoFilter ref="A5:G177"/>
  <mergeCells count="88">
    <mergeCell ref="AJ5:AJ7"/>
    <mergeCell ref="BJ5:BK5"/>
    <mergeCell ref="BJ6:BJ7"/>
    <mergeCell ref="BK6:BK7"/>
    <mergeCell ref="AF5:AG5"/>
    <mergeCell ref="AP5:AP7"/>
    <mergeCell ref="AR5:AS5"/>
    <mergeCell ref="AR6:AR7"/>
    <mergeCell ref="AH5:AH7"/>
    <mergeCell ref="AF6:AF7"/>
    <mergeCell ref="AG6:AG7"/>
    <mergeCell ref="Z5:AA5"/>
    <mergeCell ref="AA6:AA7"/>
    <mergeCell ref="W5:W7"/>
    <mergeCell ref="AI5:AI7"/>
    <mergeCell ref="BH5:BH7"/>
    <mergeCell ref="AZ5:AZ7"/>
    <mergeCell ref="BF5:BF7"/>
    <mergeCell ref="BG5:BG7"/>
    <mergeCell ref="AC5:AC7"/>
    <mergeCell ref="C5:C7"/>
    <mergeCell ref="AE5:AE7"/>
    <mergeCell ref="Y5:Y7"/>
    <mergeCell ref="AK5:AK7"/>
    <mergeCell ref="Z6:Z7"/>
    <mergeCell ref="S5:S7"/>
    <mergeCell ref="T5:U5"/>
    <mergeCell ref="T6:T7"/>
    <mergeCell ref="U6:U7"/>
    <mergeCell ref="R5:R7"/>
    <mergeCell ref="P5:P7"/>
    <mergeCell ref="Q5:Q7"/>
    <mergeCell ref="H6:H7"/>
    <mergeCell ref="D5:D7"/>
    <mergeCell ref="K6:K7"/>
    <mergeCell ref="E5:E7"/>
    <mergeCell ref="J5:M5"/>
    <mergeCell ref="L6:L7"/>
    <mergeCell ref="I6:I7"/>
    <mergeCell ref="H5:I5"/>
    <mergeCell ref="B2:BU3"/>
    <mergeCell ref="A5:A7"/>
    <mergeCell ref="B5:B7"/>
    <mergeCell ref="M6:M7"/>
    <mergeCell ref="G5:G7"/>
    <mergeCell ref="F5:F7"/>
    <mergeCell ref="BP5:BQ5"/>
    <mergeCell ref="BP6:BP7"/>
    <mergeCell ref="BQ6:BQ7"/>
    <mergeCell ref="AB5:AB7"/>
    <mergeCell ref="AL5:AM5"/>
    <mergeCell ref="AN5:AN7"/>
    <mergeCell ref="AO5:AO7"/>
    <mergeCell ref="BL5:BL7"/>
    <mergeCell ref="AU5:AU7"/>
    <mergeCell ref="BD5:BE5"/>
    <mergeCell ref="BD6:BD7"/>
    <mergeCell ref="BE6:BE7"/>
    <mergeCell ref="BC5:BC7"/>
    <mergeCell ref="AX5:AY5"/>
    <mergeCell ref="J6:J7"/>
    <mergeCell ref="AD5:AD7"/>
    <mergeCell ref="N6:N7"/>
    <mergeCell ref="V5:V7"/>
    <mergeCell ref="X5:X7"/>
    <mergeCell ref="AT5:AT7"/>
    <mergeCell ref="AS6:AS7"/>
    <mergeCell ref="AQ5:AQ7"/>
    <mergeCell ref="AL6:AL7"/>
    <mergeCell ref="AM6:AM7"/>
    <mergeCell ref="N5:O5"/>
    <mergeCell ref="O6:O7"/>
    <mergeCell ref="BO5:BO7"/>
    <mergeCell ref="AV5:AV7"/>
    <mergeCell ref="AW5:AW7"/>
    <mergeCell ref="AX6:AX7"/>
    <mergeCell ref="AY6:AY7"/>
    <mergeCell ref="BA5:BA7"/>
    <mergeCell ref="BI5:BI7"/>
    <mergeCell ref="BB5:BB7"/>
    <mergeCell ref="BM5:BM7"/>
    <mergeCell ref="BN5:BN7"/>
    <mergeCell ref="BR5:BS5"/>
    <mergeCell ref="BT5:BU5"/>
    <mergeCell ref="BR6:BR7"/>
    <mergeCell ref="BS6:BS7"/>
    <mergeCell ref="BT6:BT7"/>
    <mergeCell ref="BU6:BU7"/>
  </mergeCells>
  <printOptions/>
  <pageMargins left="0.4330708661417323" right="0.1968503937007874" top="0.5905511811023623" bottom="0.31496062992125984" header="0.31496062992125984" footer="0.2755905511811024"/>
  <pageSetup fitToHeight="0" horizontalDpi="600" verticalDpi="600" orientation="landscape" paperSize="9" scale="70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vanichkina</cp:lastModifiedBy>
  <cp:lastPrinted>2015-01-23T11:22:42Z</cp:lastPrinted>
  <dcterms:created xsi:type="dcterms:W3CDTF">2007-01-25T06:11:58Z</dcterms:created>
  <dcterms:modified xsi:type="dcterms:W3CDTF">2015-04-06T12:23:35Z</dcterms:modified>
  <cp:category/>
  <cp:version/>
  <cp:contentType/>
  <cp:contentStatus/>
</cp:coreProperties>
</file>