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055" windowHeight="7440" activeTab="0"/>
  </bookViews>
  <sheets>
    <sheet name="ассигнования 2015" sheetId="1" r:id="rId1"/>
  </sheets>
  <definedNames>
    <definedName name="_xlnm.Print_Titles" localSheetId="0">'ассигнования 2015'!$12:$14</definedName>
  </definedNames>
  <calcPr fullCalcOnLoad="1" refMode="R1C1"/>
</workbook>
</file>

<file path=xl/sharedStrings.xml><?xml version="1.0" encoding="utf-8"?>
<sst xmlns="http://schemas.openxmlformats.org/spreadsheetml/2006/main" count="293" uniqueCount="88">
  <si>
    <t xml:space="preserve">Наименование </t>
  </si>
  <si>
    <t>Код</t>
  </si>
  <si>
    <t xml:space="preserve">раздела                      </t>
  </si>
  <si>
    <t>10</t>
  </si>
  <si>
    <t>(тыс. рублей)</t>
  </si>
  <si>
    <t xml:space="preserve">подраз-дела     </t>
  </si>
  <si>
    <t>2014 г.</t>
  </si>
  <si>
    <t>допол.функциональный код</t>
  </si>
  <si>
    <t>2015 г.</t>
  </si>
  <si>
    <t>операции сектора государственного управления</t>
  </si>
  <si>
    <t>Сумма на год</t>
  </si>
  <si>
    <r>
      <t>целевой статьи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</t>
    </r>
  </si>
  <si>
    <t>главного распоряд средств  бюджета городского округа</t>
  </si>
  <si>
    <t>241</t>
  </si>
  <si>
    <t>226</t>
  </si>
  <si>
    <t>290</t>
  </si>
  <si>
    <t>340</t>
  </si>
  <si>
    <t>2016 г.</t>
  </si>
  <si>
    <t>УТВЕРЖДАЮ</t>
  </si>
  <si>
    <r>
      <t>"</t>
    </r>
    <r>
      <rPr>
        <sz val="8"/>
        <rFont val="Times New Roman"/>
        <family val="1"/>
      </rPr>
      <t>_____</t>
    </r>
    <r>
      <rPr>
        <sz val="10"/>
        <rFont val="Times New Roman"/>
        <family val="1"/>
      </rPr>
      <t xml:space="preserve">" </t>
    </r>
    <r>
      <rPr>
        <sz val="8"/>
        <rFont val="Times New Roman"/>
        <family val="1"/>
      </rPr>
      <t xml:space="preserve">__________________ </t>
    </r>
    <r>
      <rPr>
        <sz val="10"/>
        <rFont val="Times New Roman"/>
        <family val="1"/>
      </rPr>
      <t>2013 г.</t>
    </r>
  </si>
  <si>
    <t>дополнительный код операции сектора государственного управления</t>
  </si>
  <si>
    <t>дополнительный код расхода</t>
  </si>
  <si>
    <t>группы вида расходов</t>
  </si>
  <si>
    <t>под-группы вида расходов</t>
  </si>
  <si>
    <t>элемента вида расходов</t>
  </si>
  <si>
    <t>код цели</t>
  </si>
  <si>
    <t xml:space="preserve">                                                                                                                                                    на 2014 год и на плановый период 2015 и 2016 годы </t>
  </si>
  <si>
    <t>611</t>
  </si>
  <si>
    <t>612</t>
  </si>
  <si>
    <t>244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</si>
  <si>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(текущий финансовый год и плановый период)</t>
  </si>
  <si>
    <t xml:space="preserve">Руководитель департамента общественной безопасности  мэрии городского округа Тольятти                      </t>
  </si>
  <si>
    <t>С.Б. Басов</t>
  </si>
  <si>
    <t>Департамент общественной безопасности мэрии городского округа Тольятти</t>
  </si>
  <si>
    <t>03</t>
  </si>
  <si>
    <t>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</si>
  <si>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</si>
  <si>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100 04 14</t>
  </si>
  <si>
    <t>221</t>
  </si>
  <si>
    <t>225</t>
  </si>
  <si>
    <t>221 04 14</t>
  </si>
  <si>
    <t>990 02 14</t>
  </si>
  <si>
    <t>111</t>
  </si>
  <si>
    <t>211</t>
  </si>
  <si>
    <t>213</t>
  </si>
  <si>
    <t>112</t>
  </si>
  <si>
    <t>212</t>
  </si>
  <si>
    <t>04215</t>
  </si>
  <si>
    <t>223</t>
  </si>
  <si>
    <t>310</t>
  </si>
  <si>
    <t>851</t>
  </si>
  <si>
    <t>852</t>
  </si>
  <si>
    <t>Обеспечение пожарной безопасности</t>
  </si>
  <si>
    <t>100 10 02</t>
  </si>
  <si>
    <t>242</t>
  </si>
  <si>
    <t>Другие вопросы в области национальной безопасности и правоохранительной деятельности</t>
  </si>
  <si>
    <t>14</t>
  </si>
  <si>
    <t>060 04 15</t>
  </si>
  <si>
    <t>100 04 15</t>
  </si>
  <si>
    <t>160 04 15</t>
  </si>
  <si>
    <t>170 04 15</t>
  </si>
  <si>
    <t>990 02 15</t>
  </si>
  <si>
    <t>04201</t>
  </si>
  <si>
    <t>04202</t>
  </si>
  <si>
    <t>04203</t>
  </si>
  <si>
    <t>04205</t>
  </si>
  <si>
    <t>04206</t>
  </si>
  <si>
    <t>Профессиональная подготовка, переподготовка и повышение квалификации</t>
  </si>
  <si>
    <t>07</t>
  </si>
  <si>
    <t>05</t>
  </si>
  <si>
    <t>100 04 16</t>
  </si>
  <si>
    <t>990 11 15</t>
  </si>
  <si>
    <t>990 02 16</t>
  </si>
  <si>
    <t>154</t>
  </si>
  <si>
    <t>04210</t>
  </si>
  <si>
    <t xml:space="preserve">                                                                                                                                 РАСПРЕДЕЛЕНИЕ АССИГНОВАНИЙ 2015 ГОДА УТВЕРЖДЕННОГО БЮДЖЕТА ГОРОДСКОГО ОКРУГА ТОЛЬЯТТИ </t>
  </si>
  <si>
    <t>Руководитель департамента</t>
  </si>
  <si>
    <t>Кулясова Е.С.</t>
  </si>
  <si>
    <t>Муниципальная программа «Обеспечение пожарной безопасности на объектах муниципальной собственности городского округа Тольятти на 2014-2016гг.»</t>
  </si>
  <si>
    <t>Муниципальная программа «Развитие органов местного самоуправления городского округа Тольятти на 2014-2016 годы»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</si>
  <si>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</si>
  <si>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</si>
  <si>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</si>
  <si>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Субсидии некоммерческим организациям в рамках программных расходов</t>
  </si>
  <si>
    <t>Муниципальная программа мер по профилактике наркомании населения городского округа Тольятти на 2013 - 2015 годы</t>
  </si>
  <si>
    <t>Муниципальная программа «Профилактика терроризма и экстремизма на территории городского округа Тольятти на 2014-2016 годы»</t>
  </si>
  <si>
    <t>Муниципальная программа «Противодействие коррупции в городском округе Тольятти на 2014-2016 годы»</t>
  </si>
  <si>
    <t>Предоставление субсидий бюджетным, автономным учреждениям и иным некоммерческим организациям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</si>
</sst>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р_.;\-#,##0.0_р_."/>
    <numFmt numFmtId="166" formatCode="#,##0_ ;\-#,##0\ "/>
  </numFmts>
  <fonts count="5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0"/>
      <color indexed="4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2"/>
      <name val="Times New Roman"/>
      <family val="1"/>
    </font>
    <font>
      <sz val="14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04997999966144562"/>
      <name val="Times New Roman"/>
      <family val="1"/>
    </font>
    <font>
      <sz val="14"/>
      <color theme="0" tint="-0.04997999966144562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3" fontId="7" fillId="32" borderId="11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3" fontId="1" fillId="32" borderId="11" xfId="0" applyNumberFormat="1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center" vertical="center" wrapText="1"/>
    </xf>
    <xf numFmtId="0" fontId="11" fillId="32" borderId="0" xfId="0" applyFont="1" applyFill="1" applyAlignment="1">
      <alignment horizontal="center" vertical="center" wrapText="1"/>
    </xf>
    <xf numFmtId="49" fontId="11" fillId="32" borderId="11" xfId="0" applyNumberFormat="1" applyFont="1" applyFill="1" applyBorder="1" applyAlignment="1">
      <alignment horizontal="center" vertical="center" wrapText="1"/>
    </xf>
    <xf numFmtId="0" fontId="53" fillId="32" borderId="0" xfId="0" applyFont="1" applyFill="1" applyAlignment="1">
      <alignment horizontal="center" vertical="center" wrapText="1"/>
    </xf>
    <xf numFmtId="3" fontId="53" fillId="32" borderId="0" xfId="0" applyNumberFormat="1" applyFont="1" applyFill="1" applyAlignment="1">
      <alignment horizontal="center" vertical="center" wrapText="1"/>
    </xf>
    <xf numFmtId="0" fontId="14" fillId="32" borderId="0" xfId="0" applyFont="1" applyFill="1" applyAlignment="1">
      <alignment horizontal="center" vertical="center" wrapText="1"/>
    </xf>
    <xf numFmtId="0" fontId="54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left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left" vertical="center" wrapText="1"/>
    </xf>
    <xf numFmtId="0" fontId="13" fillId="32" borderId="13" xfId="0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left" vertical="center" wrapText="1"/>
    </xf>
    <xf numFmtId="0" fontId="11" fillId="32" borderId="13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1" fillId="32" borderId="16" xfId="0" applyFont="1" applyFill="1" applyBorder="1" applyAlignment="1">
      <alignment horizontal="center" wrapText="1"/>
    </xf>
    <xf numFmtId="0" fontId="4" fillId="32" borderId="0" xfId="0" applyFont="1" applyFill="1" applyAlignment="1">
      <alignment horizontal="center" vertical="top" wrapText="1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right" vertical="center" wrapText="1"/>
    </xf>
    <xf numFmtId="0" fontId="3" fillId="32" borderId="17" xfId="0" applyFont="1" applyFill="1" applyBorder="1" applyAlignment="1">
      <alignment horizontal="right" wrapText="1"/>
    </xf>
    <xf numFmtId="0" fontId="1" fillId="32" borderId="18" xfId="0" applyFont="1" applyFill="1" applyBorder="1" applyAlignment="1">
      <alignment horizontal="right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 vertical="center" wrapText="1"/>
    </xf>
    <xf numFmtId="0" fontId="14" fillId="32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76"/>
  <sheetViews>
    <sheetView tabSelected="1" zoomScalePageLayoutView="0" workbookViewId="0" topLeftCell="A8">
      <selection activeCell="O20" sqref="O20"/>
    </sheetView>
  </sheetViews>
  <sheetFormatPr defaultColWidth="9.00390625" defaultRowHeight="12.75"/>
  <cols>
    <col min="1" max="1" width="25.375" style="1" customWidth="1"/>
    <col min="2" max="2" width="8.375" style="1" customWidth="1"/>
    <col min="3" max="3" width="7.25390625" style="1" customWidth="1"/>
    <col min="4" max="4" width="7.875" style="1" customWidth="1"/>
    <col min="5" max="5" width="9.125" style="1" customWidth="1"/>
    <col min="6" max="7" width="8.25390625" style="1" customWidth="1"/>
    <col min="8" max="8" width="8.375" style="1" customWidth="1"/>
    <col min="9" max="9" width="9.625" style="1" customWidth="1"/>
    <col min="10" max="10" width="6.25390625" style="1" hidden="1" customWidth="1"/>
    <col min="11" max="11" width="13.25390625" style="1" hidden="1" customWidth="1"/>
    <col min="12" max="12" width="8.625" style="1" hidden="1" customWidth="1"/>
    <col min="13" max="13" width="6.25390625" style="1" hidden="1" customWidth="1"/>
    <col min="14" max="14" width="9.375" style="1" hidden="1" customWidth="1"/>
    <col min="15" max="15" width="14.00390625" style="1" customWidth="1"/>
    <col min="16" max="16" width="9.25390625" style="1" hidden="1" customWidth="1"/>
    <col min="17" max="17" width="10.00390625" style="1" customWidth="1"/>
    <col min="18" max="18" width="9.875" style="1" customWidth="1"/>
    <col min="19" max="16384" width="9.125" style="1" customWidth="1"/>
  </cols>
  <sheetData>
    <row r="1" spans="2:16" ht="15.75" customHeight="1" hidden="1">
      <c r="B1" s="42"/>
      <c r="C1" s="42"/>
      <c r="D1" s="42"/>
      <c r="N1" s="42" t="s">
        <v>18</v>
      </c>
      <c r="O1" s="42"/>
      <c r="P1" s="42"/>
    </row>
    <row r="2" spans="1:16" ht="64.5" customHeight="1" hidden="1">
      <c r="A2" s="2"/>
      <c r="B2" s="2"/>
      <c r="C2" s="2"/>
      <c r="D2" s="2"/>
      <c r="E2" s="2"/>
      <c r="F2" s="2"/>
      <c r="G2" s="2"/>
      <c r="H2" s="2"/>
      <c r="J2" s="43" t="s">
        <v>31</v>
      </c>
      <c r="K2" s="43"/>
      <c r="L2" s="43"/>
      <c r="M2" s="43"/>
      <c r="N2" s="43"/>
      <c r="O2" s="43"/>
      <c r="P2" s="43"/>
    </row>
    <row r="3" spans="1:16" ht="15.75" customHeight="1" hidden="1" thickBot="1">
      <c r="A3" s="3"/>
      <c r="B3" s="3"/>
      <c r="C3" s="3"/>
      <c r="D3" s="3"/>
      <c r="E3" s="4"/>
      <c r="F3" s="4"/>
      <c r="G3" s="4"/>
      <c r="H3" s="4"/>
      <c r="J3" s="44" t="s">
        <v>32</v>
      </c>
      <c r="K3" s="44"/>
      <c r="L3" s="44"/>
      <c r="M3" s="44"/>
      <c r="N3" s="44"/>
      <c r="O3" s="44"/>
      <c r="P3" s="44"/>
    </row>
    <row r="4" spans="1:16" ht="28.5" customHeight="1" hidden="1">
      <c r="A4" s="5"/>
      <c r="B4" s="5"/>
      <c r="C4" s="5"/>
      <c r="D4" s="5"/>
      <c r="E4" s="5"/>
      <c r="F4" s="5"/>
      <c r="G4" s="5"/>
      <c r="H4" s="5"/>
      <c r="J4" s="40" t="s">
        <v>19</v>
      </c>
      <c r="K4" s="40"/>
      <c r="L4" s="40"/>
      <c r="M4" s="40"/>
      <c r="N4" s="40"/>
      <c r="O4" s="40"/>
      <c r="P4" s="40"/>
    </row>
    <row r="5" ht="12.75" hidden="1"/>
    <row r="6" ht="12.75" hidden="1"/>
    <row r="7" spans="1:16" ht="15.75" hidden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15.75">
      <c r="A8" s="2"/>
      <c r="B8" s="2"/>
      <c r="C8" s="2" t="s">
        <v>75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26.25" customHeight="1">
      <c r="A9" s="3"/>
      <c r="B9" s="3" t="s">
        <v>26</v>
      </c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" customHeight="1">
      <c r="A10" s="5"/>
      <c r="B10" s="5" t="s">
        <v>30</v>
      </c>
      <c r="C10" s="5"/>
      <c r="D10" s="5"/>
      <c r="E10" s="5"/>
      <c r="F10" s="5"/>
      <c r="G10" s="5"/>
      <c r="H10" s="5"/>
      <c r="I10" s="5"/>
      <c r="J10" s="6"/>
      <c r="K10" s="6"/>
      <c r="L10" s="6"/>
      <c r="M10" s="6"/>
      <c r="N10" s="6"/>
      <c r="O10" s="6"/>
      <c r="P10" s="6"/>
    </row>
    <row r="11" spans="1:16" ht="12.7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5:16" ht="12.75">
      <c r="O12" s="45" t="s">
        <v>4</v>
      </c>
      <c r="P12" s="45"/>
    </row>
    <row r="13" spans="1:16" ht="12.75">
      <c r="A13" s="46" t="s">
        <v>0</v>
      </c>
      <c r="B13" s="48" t="s">
        <v>1</v>
      </c>
      <c r="C13" s="49"/>
      <c r="D13" s="49"/>
      <c r="E13" s="49"/>
      <c r="F13" s="49"/>
      <c r="G13" s="49"/>
      <c r="H13" s="49"/>
      <c r="I13" s="7"/>
      <c r="J13" s="7"/>
      <c r="K13" s="7"/>
      <c r="L13" s="7"/>
      <c r="M13" s="7"/>
      <c r="N13" s="48" t="s">
        <v>10</v>
      </c>
      <c r="O13" s="49"/>
      <c r="P13" s="50"/>
    </row>
    <row r="14" spans="1:16" ht="72">
      <c r="A14" s="47"/>
      <c r="B14" s="8" t="s">
        <v>12</v>
      </c>
      <c r="C14" s="8" t="s">
        <v>2</v>
      </c>
      <c r="D14" s="8" t="s">
        <v>5</v>
      </c>
      <c r="E14" s="8" t="s">
        <v>11</v>
      </c>
      <c r="F14" s="8" t="s">
        <v>22</v>
      </c>
      <c r="G14" s="8" t="s">
        <v>23</v>
      </c>
      <c r="H14" s="8" t="s">
        <v>24</v>
      </c>
      <c r="I14" s="9" t="s">
        <v>9</v>
      </c>
      <c r="J14" s="9" t="s">
        <v>7</v>
      </c>
      <c r="K14" s="9" t="s">
        <v>20</v>
      </c>
      <c r="L14" s="9" t="s">
        <v>21</v>
      </c>
      <c r="M14" s="9" t="s">
        <v>25</v>
      </c>
      <c r="N14" s="10" t="s">
        <v>6</v>
      </c>
      <c r="O14" s="11" t="s">
        <v>8</v>
      </c>
      <c r="P14" s="11" t="s">
        <v>17</v>
      </c>
    </row>
    <row r="15" spans="1:16" ht="12.75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  <c r="I15" s="8">
        <v>9</v>
      </c>
      <c r="J15" s="8">
        <v>10</v>
      </c>
      <c r="K15" s="8">
        <v>11</v>
      </c>
      <c r="L15" s="8">
        <v>12</v>
      </c>
      <c r="M15" s="8">
        <v>13</v>
      </c>
      <c r="N15" s="8">
        <v>14</v>
      </c>
      <c r="O15" s="11">
        <v>15</v>
      </c>
      <c r="P15" s="11">
        <v>16</v>
      </c>
    </row>
    <row r="16" spans="1:16" s="15" customFormat="1" ht="42" customHeight="1">
      <c r="A16" s="28" t="s">
        <v>33</v>
      </c>
      <c r="B16" s="13">
        <v>906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4">
        <f>N17+N38+N40+N62</f>
        <v>129615</v>
      </c>
      <c r="O16" s="14">
        <f>O17+O38+O40+O62</f>
        <v>115599</v>
      </c>
      <c r="P16" s="14">
        <f>P17+P38+P40+P62</f>
        <v>115599</v>
      </c>
    </row>
    <row r="17" spans="1:19" ht="55.5" customHeight="1">
      <c r="A17" s="29" t="s">
        <v>36</v>
      </c>
      <c r="B17" s="13">
        <v>906</v>
      </c>
      <c r="C17" s="26" t="s">
        <v>34</v>
      </c>
      <c r="D17" s="26" t="s">
        <v>35</v>
      </c>
      <c r="E17" s="11"/>
      <c r="F17" s="11"/>
      <c r="G17" s="11"/>
      <c r="H17" s="11"/>
      <c r="I17" s="11"/>
      <c r="J17" s="11"/>
      <c r="K17" s="11"/>
      <c r="L17" s="11"/>
      <c r="M17" s="11"/>
      <c r="N17" s="14">
        <f>SUM(N18:N37)</f>
        <v>67386</v>
      </c>
      <c r="O17" s="14">
        <f>O18+O19+O20+O21+O22+O23+O24+O27+O28+O31+O32+O33+O34+O35+O36</f>
        <v>59847</v>
      </c>
      <c r="P17" s="14">
        <f>SUM(P18:P37)</f>
        <v>59847</v>
      </c>
      <c r="Q17" s="21"/>
      <c r="R17" s="21"/>
      <c r="S17" s="21"/>
    </row>
    <row r="18" spans="1:19" s="18" customFormat="1" ht="21.75" customHeight="1">
      <c r="A18" s="33" t="s">
        <v>78</v>
      </c>
      <c r="B18" s="11">
        <v>906</v>
      </c>
      <c r="C18" s="16" t="s">
        <v>34</v>
      </c>
      <c r="D18" s="16" t="s">
        <v>35</v>
      </c>
      <c r="E18" s="11" t="s">
        <v>37</v>
      </c>
      <c r="F18" s="11">
        <v>200</v>
      </c>
      <c r="G18" s="11">
        <v>240</v>
      </c>
      <c r="H18" s="16" t="s">
        <v>29</v>
      </c>
      <c r="I18" s="16" t="s">
        <v>38</v>
      </c>
      <c r="J18" s="16"/>
      <c r="K18" s="16"/>
      <c r="L18" s="16"/>
      <c r="M18" s="16"/>
      <c r="N18" s="17">
        <v>480</v>
      </c>
      <c r="O18" s="17">
        <v>480</v>
      </c>
      <c r="P18" s="17">
        <v>480</v>
      </c>
      <c r="Q18" s="21"/>
      <c r="R18" s="21"/>
      <c r="S18" s="21"/>
    </row>
    <row r="19" spans="1:19" s="18" customFormat="1" ht="24" customHeight="1">
      <c r="A19" s="35"/>
      <c r="B19" s="11">
        <v>906</v>
      </c>
      <c r="C19" s="16" t="s">
        <v>34</v>
      </c>
      <c r="D19" s="16" t="s">
        <v>35</v>
      </c>
      <c r="E19" s="11" t="s">
        <v>37</v>
      </c>
      <c r="F19" s="11">
        <v>200</v>
      </c>
      <c r="G19" s="11">
        <v>240</v>
      </c>
      <c r="H19" s="16" t="s">
        <v>29</v>
      </c>
      <c r="I19" s="16" t="s">
        <v>39</v>
      </c>
      <c r="J19" s="16"/>
      <c r="K19" s="16"/>
      <c r="L19" s="16"/>
      <c r="M19" s="16"/>
      <c r="N19" s="17">
        <v>467</v>
      </c>
      <c r="O19" s="17">
        <v>467</v>
      </c>
      <c r="P19" s="17">
        <v>467</v>
      </c>
      <c r="Q19" s="21"/>
      <c r="R19" s="21"/>
      <c r="S19" s="21"/>
    </row>
    <row r="20" spans="1:19" s="18" customFormat="1" ht="25.5" customHeight="1">
      <c r="A20" s="34"/>
      <c r="B20" s="11">
        <v>906</v>
      </c>
      <c r="C20" s="16" t="s">
        <v>34</v>
      </c>
      <c r="D20" s="16" t="s">
        <v>35</v>
      </c>
      <c r="E20" s="11" t="s">
        <v>37</v>
      </c>
      <c r="F20" s="11">
        <v>200</v>
      </c>
      <c r="G20" s="11">
        <v>240</v>
      </c>
      <c r="H20" s="16" t="s">
        <v>29</v>
      </c>
      <c r="I20" s="16" t="s">
        <v>16</v>
      </c>
      <c r="J20" s="16"/>
      <c r="K20" s="16"/>
      <c r="L20" s="16"/>
      <c r="M20" s="16"/>
      <c r="N20" s="17">
        <v>325</v>
      </c>
      <c r="O20" s="17">
        <v>325</v>
      </c>
      <c r="P20" s="17">
        <v>325</v>
      </c>
      <c r="Q20" s="22">
        <f>N18+N19+N20</f>
        <v>1272</v>
      </c>
      <c r="R20" s="22">
        <f>O18+O19+O20</f>
        <v>1272</v>
      </c>
      <c r="S20" s="21"/>
    </row>
    <row r="21" spans="1:19" ht="54.75" customHeight="1">
      <c r="A21" s="32" t="s">
        <v>79</v>
      </c>
      <c r="B21" s="11">
        <v>906</v>
      </c>
      <c r="C21" s="16" t="s">
        <v>34</v>
      </c>
      <c r="D21" s="16" t="s">
        <v>35</v>
      </c>
      <c r="E21" s="11" t="s">
        <v>40</v>
      </c>
      <c r="F21" s="11">
        <v>200</v>
      </c>
      <c r="G21" s="11">
        <v>240</v>
      </c>
      <c r="H21" s="16" t="s">
        <v>29</v>
      </c>
      <c r="I21" s="16" t="s">
        <v>14</v>
      </c>
      <c r="J21" s="16"/>
      <c r="K21" s="16"/>
      <c r="L21" s="16"/>
      <c r="M21" s="16"/>
      <c r="N21" s="17">
        <v>63</v>
      </c>
      <c r="O21" s="17">
        <v>63</v>
      </c>
      <c r="P21" s="17">
        <v>63</v>
      </c>
      <c r="Q21" s="22">
        <f>N21</f>
        <v>63</v>
      </c>
      <c r="R21" s="22">
        <f>O21</f>
        <v>63</v>
      </c>
      <c r="S21" s="21"/>
    </row>
    <row r="22" spans="1:19" ht="35.25" customHeight="1">
      <c r="A22" s="33" t="s">
        <v>80</v>
      </c>
      <c r="B22" s="11">
        <v>906</v>
      </c>
      <c r="C22" s="16" t="s">
        <v>34</v>
      </c>
      <c r="D22" s="16" t="s">
        <v>35</v>
      </c>
      <c r="E22" s="11" t="s">
        <v>41</v>
      </c>
      <c r="F22" s="11">
        <v>100</v>
      </c>
      <c r="G22" s="11">
        <v>110</v>
      </c>
      <c r="H22" s="16" t="s">
        <v>42</v>
      </c>
      <c r="I22" s="16" t="s">
        <v>43</v>
      </c>
      <c r="J22" s="16"/>
      <c r="K22" s="16"/>
      <c r="L22" s="16"/>
      <c r="M22" s="16"/>
      <c r="N22" s="17">
        <v>39766</v>
      </c>
      <c r="O22" s="17">
        <v>37693</v>
      </c>
      <c r="P22" s="17">
        <v>37693</v>
      </c>
      <c r="Q22" s="21"/>
      <c r="R22" s="21"/>
      <c r="S22" s="21"/>
    </row>
    <row r="23" spans="1:19" ht="31.5" customHeight="1">
      <c r="A23" s="35"/>
      <c r="B23" s="11">
        <v>906</v>
      </c>
      <c r="C23" s="16" t="s">
        <v>34</v>
      </c>
      <c r="D23" s="16" t="s">
        <v>35</v>
      </c>
      <c r="E23" s="11" t="s">
        <v>41</v>
      </c>
      <c r="F23" s="11">
        <v>100</v>
      </c>
      <c r="G23" s="11">
        <v>110</v>
      </c>
      <c r="H23" s="16" t="s">
        <v>42</v>
      </c>
      <c r="I23" s="16" t="s">
        <v>44</v>
      </c>
      <c r="J23" s="16"/>
      <c r="K23" s="16"/>
      <c r="L23" s="16"/>
      <c r="M23" s="16"/>
      <c r="N23" s="17">
        <v>11732</v>
      </c>
      <c r="O23" s="17">
        <v>11120</v>
      </c>
      <c r="P23" s="17">
        <v>11120</v>
      </c>
      <c r="Q23" s="22">
        <f>N22+N23</f>
        <v>51498</v>
      </c>
      <c r="R23" s="22">
        <f>O22+O23</f>
        <v>48813</v>
      </c>
      <c r="S23" s="21"/>
    </row>
    <row r="24" spans="1:19" ht="33.75" customHeight="1">
      <c r="A24" s="34"/>
      <c r="B24" s="11">
        <v>906</v>
      </c>
      <c r="C24" s="16" t="s">
        <v>34</v>
      </c>
      <c r="D24" s="16" t="s">
        <v>35</v>
      </c>
      <c r="E24" s="11" t="s">
        <v>41</v>
      </c>
      <c r="F24" s="11">
        <v>100</v>
      </c>
      <c r="G24" s="11">
        <v>110</v>
      </c>
      <c r="H24" s="16" t="s">
        <v>45</v>
      </c>
      <c r="I24" s="16" t="s">
        <v>46</v>
      </c>
      <c r="J24" s="16"/>
      <c r="K24" s="16"/>
      <c r="L24" s="16"/>
      <c r="M24" s="16"/>
      <c r="N24" s="17">
        <v>101</v>
      </c>
      <c r="O24" s="17">
        <f>11+985+28</f>
        <v>1024</v>
      </c>
      <c r="P24" s="17">
        <v>11</v>
      </c>
      <c r="Q24" s="21"/>
      <c r="R24" s="21"/>
      <c r="S24" s="21"/>
    </row>
    <row r="25" spans="1:19" ht="16.5" customHeight="1" hidden="1">
      <c r="A25" s="32"/>
      <c r="B25" s="11">
        <v>906</v>
      </c>
      <c r="C25" s="16" t="s">
        <v>34</v>
      </c>
      <c r="D25" s="16" t="s">
        <v>35</v>
      </c>
      <c r="E25" s="11" t="s">
        <v>41</v>
      </c>
      <c r="F25" s="11">
        <v>100</v>
      </c>
      <c r="G25" s="11">
        <v>110</v>
      </c>
      <c r="H25" s="16" t="s">
        <v>45</v>
      </c>
      <c r="I25" s="16" t="s">
        <v>46</v>
      </c>
      <c r="J25" s="16"/>
      <c r="K25" s="16" t="s">
        <v>74</v>
      </c>
      <c r="L25" s="16"/>
      <c r="M25" s="16"/>
      <c r="N25" s="17">
        <v>985</v>
      </c>
      <c r="O25" s="17">
        <v>985</v>
      </c>
      <c r="P25" s="17">
        <v>985</v>
      </c>
      <c r="Q25" s="22">
        <f>N24+N25+N26</f>
        <v>1114</v>
      </c>
      <c r="R25" s="22">
        <f>O24+O25+O26</f>
        <v>2037</v>
      </c>
      <c r="S25" s="21"/>
    </row>
    <row r="26" spans="1:19" ht="16.5" customHeight="1" hidden="1" thickBot="1">
      <c r="A26" s="32"/>
      <c r="B26" s="11">
        <v>906</v>
      </c>
      <c r="C26" s="16" t="s">
        <v>34</v>
      </c>
      <c r="D26" s="16" t="s">
        <v>35</v>
      </c>
      <c r="E26" s="11" t="s">
        <v>41</v>
      </c>
      <c r="F26" s="11">
        <v>100</v>
      </c>
      <c r="G26" s="11">
        <v>110</v>
      </c>
      <c r="H26" s="16" t="s">
        <v>45</v>
      </c>
      <c r="I26" s="16" t="s">
        <v>46</v>
      </c>
      <c r="J26" s="16"/>
      <c r="K26" s="16" t="s">
        <v>47</v>
      </c>
      <c r="L26" s="16"/>
      <c r="M26" s="16"/>
      <c r="N26" s="17">
        <v>28</v>
      </c>
      <c r="O26" s="17">
        <v>28</v>
      </c>
      <c r="P26" s="17">
        <v>28</v>
      </c>
      <c r="Q26" s="22">
        <f>N22+N23+N24+N25+N26</f>
        <v>52612</v>
      </c>
      <c r="R26" s="22">
        <f>O22+O23+O24+O25+O26</f>
        <v>50850</v>
      </c>
      <c r="S26" s="21"/>
    </row>
    <row r="27" spans="1:19" ht="16.5" customHeight="1">
      <c r="A27" s="33" t="s">
        <v>81</v>
      </c>
      <c r="B27" s="11">
        <v>906</v>
      </c>
      <c r="C27" s="16" t="s">
        <v>34</v>
      </c>
      <c r="D27" s="16" t="s">
        <v>35</v>
      </c>
      <c r="E27" s="11" t="s">
        <v>41</v>
      </c>
      <c r="F27" s="11">
        <v>200</v>
      </c>
      <c r="G27" s="11">
        <v>240</v>
      </c>
      <c r="H27" s="16" t="s">
        <v>29</v>
      </c>
      <c r="I27" s="16" t="s">
        <v>38</v>
      </c>
      <c r="J27" s="16"/>
      <c r="K27" s="16"/>
      <c r="L27" s="16"/>
      <c r="M27" s="16"/>
      <c r="N27" s="17">
        <v>1075</v>
      </c>
      <c r="O27" s="17">
        <v>1075</v>
      </c>
      <c r="P27" s="17">
        <v>1075</v>
      </c>
      <c r="Q27" s="21"/>
      <c r="R27" s="21"/>
      <c r="S27" s="21"/>
    </row>
    <row r="28" spans="1:19" ht="16.5" customHeight="1">
      <c r="A28" s="35"/>
      <c r="B28" s="11">
        <v>906</v>
      </c>
      <c r="C28" s="16" t="s">
        <v>34</v>
      </c>
      <c r="D28" s="16" t="s">
        <v>35</v>
      </c>
      <c r="E28" s="11" t="s">
        <v>41</v>
      </c>
      <c r="F28" s="11">
        <v>200</v>
      </c>
      <c r="G28" s="11">
        <v>240</v>
      </c>
      <c r="H28" s="16" t="s">
        <v>29</v>
      </c>
      <c r="I28" s="16" t="s">
        <v>48</v>
      </c>
      <c r="J28" s="16"/>
      <c r="K28" s="16" t="s">
        <v>62</v>
      </c>
      <c r="L28" s="16"/>
      <c r="M28" s="16"/>
      <c r="N28" s="17">
        <v>509</v>
      </c>
      <c r="O28" s="17">
        <f>509+1072+56</f>
        <v>1637</v>
      </c>
      <c r="P28" s="17">
        <v>509</v>
      </c>
      <c r="Q28" s="21"/>
      <c r="R28" s="21"/>
      <c r="S28" s="21"/>
    </row>
    <row r="29" spans="1:19" ht="16.5" customHeight="1" hidden="1">
      <c r="A29" s="35"/>
      <c r="B29" s="11">
        <v>906</v>
      </c>
      <c r="C29" s="16" t="s">
        <v>34</v>
      </c>
      <c r="D29" s="16" t="s">
        <v>35</v>
      </c>
      <c r="E29" s="11" t="s">
        <v>41</v>
      </c>
      <c r="F29" s="11">
        <v>200</v>
      </c>
      <c r="G29" s="11">
        <v>240</v>
      </c>
      <c r="H29" s="16" t="s">
        <v>29</v>
      </c>
      <c r="I29" s="16" t="s">
        <v>48</v>
      </c>
      <c r="J29" s="16"/>
      <c r="K29" s="16" t="s">
        <v>63</v>
      </c>
      <c r="L29" s="16"/>
      <c r="M29" s="16"/>
      <c r="N29" s="17">
        <v>1072</v>
      </c>
      <c r="O29" s="17">
        <v>1072</v>
      </c>
      <c r="P29" s="17">
        <v>1072</v>
      </c>
      <c r="Q29" s="21"/>
      <c r="R29" s="21"/>
      <c r="S29" s="21"/>
    </row>
    <row r="30" spans="1:19" ht="16.5" customHeight="1" hidden="1">
      <c r="A30" s="35"/>
      <c r="B30" s="11">
        <v>906</v>
      </c>
      <c r="C30" s="16" t="s">
        <v>34</v>
      </c>
      <c r="D30" s="16" t="s">
        <v>35</v>
      </c>
      <c r="E30" s="11" t="s">
        <v>41</v>
      </c>
      <c r="F30" s="11">
        <v>200</v>
      </c>
      <c r="G30" s="11">
        <v>240</v>
      </c>
      <c r="H30" s="16" t="s">
        <v>29</v>
      </c>
      <c r="I30" s="16" t="s">
        <v>48</v>
      </c>
      <c r="J30" s="16"/>
      <c r="K30" s="16" t="s">
        <v>64</v>
      </c>
      <c r="L30" s="16"/>
      <c r="M30" s="16"/>
      <c r="N30" s="17">
        <v>56</v>
      </c>
      <c r="O30" s="17">
        <v>56</v>
      </c>
      <c r="P30" s="17">
        <v>56</v>
      </c>
      <c r="Q30" s="21"/>
      <c r="R30" s="21"/>
      <c r="S30" s="21"/>
    </row>
    <row r="31" spans="1:19" ht="16.5" customHeight="1">
      <c r="A31" s="35"/>
      <c r="B31" s="11">
        <v>906</v>
      </c>
      <c r="C31" s="16" t="s">
        <v>34</v>
      </c>
      <c r="D31" s="16" t="s">
        <v>35</v>
      </c>
      <c r="E31" s="11" t="s">
        <v>41</v>
      </c>
      <c r="F31" s="11">
        <v>200</v>
      </c>
      <c r="G31" s="11">
        <v>240</v>
      </c>
      <c r="H31" s="16" t="s">
        <v>29</v>
      </c>
      <c r="I31" s="16" t="s">
        <v>39</v>
      </c>
      <c r="J31" s="16"/>
      <c r="K31" s="16"/>
      <c r="L31" s="16"/>
      <c r="M31" s="16"/>
      <c r="N31" s="17">
        <v>1021</v>
      </c>
      <c r="O31" s="17">
        <v>1006</v>
      </c>
      <c r="P31" s="17">
        <v>1006</v>
      </c>
      <c r="Q31" s="21"/>
      <c r="R31" s="21"/>
      <c r="S31" s="21"/>
    </row>
    <row r="32" spans="1:19" ht="16.5" customHeight="1">
      <c r="A32" s="35"/>
      <c r="B32" s="11">
        <v>906</v>
      </c>
      <c r="C32" s="16" t="s">
        <v>34</v>
      </c>
      <c r="D32" s="16" t="s">
        <v>35</v>
      </c>
      <c r="E32" s="11" t="s">
        <v>41</v>
      </c>
      <c r="F32" s="11">
        <v>200</v>
      </c>
      <c r="G32" s="11">
        <v>240</v>
      </c>
      <c r="H32" s="16" t="s">
        <v>29</v>
      </c>
      <c r="I32" s="16" t="s">
        <v>14</v>
      </c>
      <c r="J32" s="16"/>
      <c r="K32" s="16"/>
      <c r="L32" s="16"/>
      <c r="M32" s="16"/>
      <c r="N32" s="17">
        <v>1518</v>
      </c>
      <c r="O32" s="17">
        <v>1619</v>
      </c>
      <c r="P32" s="17">
        <v>1619</v>
      </c>
      <c r="Q32" s="21"/>
      <c r="R32" s="21"/>
      <c r="S32" s="21"/>
    </row>
    <row r="33" spans="1:19" ht="16.5" customHeight="1">
      <c r="A33" s="35"/>
      <c r="B33" s="11">
        <v>906</v>
      </c>
      <c r="C33" s="16" t="s">
        <v>34</v>
      </c>
      <c r="D33" s="16" t="s">
        <v>35</v>
      </c>
      <c r="E33" s="11" t="s">
        <v>41</v>
      </c>
      <c r="F33" s="11">
        <v>200</v>
      </c>
      <c r="G33" s="11">
        <v>240</v>
      </c>
      <c r="H33" s="16" t="s">
        <v>29</v>
      </c>
      <c r="I33" s="16" t="s">
        <v>49</v>
      </c>
      <c r="J33" s="16"/>
      <c r="K33" s="16"/>
      <c r="L33" s="16"/>
      <c r="M33" s="16"/>
      <c r="N33" s="17">
        <v>4850</v>
      </c>
      <c r="O33" s="17">
        <v>0</v>
      </c>
      <c r="P33" s="17">
        <v>0</v>
      </c>
      <c r="Q33" s="21"/>
      <c r="R33" s="21"/>
      <c r="S33" s="21"/>
    </row>
    <row r="34" spans="1:19" ht="16.5" customHeight="1">
      <c r="A34" s="34"/>
      <c r="B34" s="11">
        <v>906</v>
      </c>
      <c r="C34" s="16" t="s">
        <v>34</v>
      </c>
      <c r="D34" s="16" t="s">
        <v>35</v>
      </c>
      <c r="E34" s="11" t="s">
        <v>41</v>
      </c>
      <c r="F34" s="11">
        <v>200</v>
      </c>
      <c r="G34" s="11">
        <v>240</v>
      </c>
      <c r="H34" s="16" t="s">
        <v>29</v>
      </c>
      <c r="I34" s="16" t="s">
        <v>16</v>
      </c>
      <c r="J34" s="16"/>
      <c r="K34" s="16"/>
      <c r="L34" s="16"/>
      <c r="M34" s="16"/>
      <c r="N34" s="17">
        <v>2918</v>
      </c>
      <c r="O34" s="17">
        <v>2918</v>
      </c>
      <c r="P34" s="17">
        <v>2918</v>
      </c>
      <c r="Q34" s="22">
        <f>N27+N28+N29+N30+N31+N32+N33+N34</f>
        <v>13019</v>
      </c>
      <c r="R34" s="22">
        <f>O27+O28+O29+O30+O31+O32+O33+O34</f>
        <v>9383</v>
      </c>
      <c r="S34" s="21"/>
    </row>
    <row r="35" spans="1:19" ht="16.5" customHeight="1">
      <c r="A35" s="33" t="s">
        <v>82</v>
      </c>
      <c r="B35" s="11">
        <v>906</v>
      </c>
      <c r="C35" s="16" t="s">
        <v>34</v>
      </c>
      <c r="D35" s="16" t="s">
        <v>35</v>
      </c>
      <c r="E35" s="11" t="s">
        <v>41</v>
      </c>
      <c r="F35" s="11">
        <v>800</v>
      </c>
      <c r="G35" s="11">
        <v>850</v>
      </c>
      <c r="H35" s="16" t="s">
        <v>50</v>
      </c>
      <c r="I35" s="16" t="s">
        <v>15</v>
      </c>
      <c r="J35" s="16"/>
      <c r="K35" s="16" t="s">
        <v>65</v>
      </c>
      <c r="L35" s="16"/>
      <c r="M35" s="16"/>
      <c r="N35" s="17">
        <v>270</v>
      </c>
      <c r="O35" s="17">
        <v>270</v>
      </c>
      <c r="P35" s="17">
        <v>270</v>
      </c>
      <c r="Q35" s="21"/>
      <c r="R35" s="21"/>
      <c r="S35" s="21"/>
    </row>
    <row r="36" spans="1:19" ht="16.5" customHeight="1">
      <c r="A36" s="34"/>
      <c r="B36" s="11">
        <v>906</v>
      </c>
      <c r="C36" s="16" t="s">
        <v>34</v>
      </c>
      <c r="D36" s="16" t="s">
        <v>35</v>
      </c>
      <c r="E36" s="11" t="s">
        <v>41</v>
      </c>
      <c r="F36" s="11">
        <v>800</v>
      </c>
      <c r="G36" s="11">
        <v>850</v>
      </c>
      <c r="H36" s="16" t="s">
        <v>51</v>
      </c>
      <c r="I36" s="16" t="s">
        <v>15</v>
      </c>
      <c r="J36" s="16"/>
      <c r="K36" s="16"/>
      <c r="L36" s="16"/>
      <c r="M36" s="16"/>
      <c r="N36" s="17">
        <v>50</v>
      </c>
      <c r="O36" s="17">
        <f>50+100</f>
        <v>150</v>
      </c>
      <c r="P36" s="17">
        <v>50</v>
      </c>
      <c r="Q36" s="21"/>
      <c r="R36" s="21"/>
      <c r="S36" s="21"/>
    </row>
    <row r="37" spans="1:19" ht="16.5" customHeight="1" hidden="1" thickBot="1">
      <c r="A37" s="30"/>
      <c r="B37" s="11">
        <v>906</v>
      </c>
      <c r="C37" s="16" t="s">
        <v>34</v>
      </c>
      <c r="D37" s="16" t="s">
        <v>35</v>
      </c>
      <c r="E37" s="11" t="s">
        <v>41</v>
      </c>
      <c r="F37" s="11">
        <v>800</v>
      </c>
      <c r="G37" s="11">
        <v>850</v>
      </c>
      <c r="H37" s="16" t="s">
        <v>51</v>
      </c>
      <c r="I37" s="16" t="s">
        <v>15</v>
      </c>
      <c r="J37" s="16"/>
      <c r="K37" s="16" t="s">
        <v>66</v>
      </c>
      <c r="L37" s="16"/>
      <c r="M37" s="16"/>
      <c r="N37" s="17">
        <v>100</v>
      </c>
      <c r="O37" s="17">
        <v>100</v>
      </c>
      <c r="P37" s="17">
        <v>100</v>
      </c>
      <c r="Q37" s="22">
        <f>N35+N36+N37</f>
        <v>420</v>
      </c>
      <c r="R37" s="22">
        <f>O35+O36+O37</f>
        <v>520</v>
      </c>
      <c r="S37" s="21"/>
    </row>
    <row r="38" spans="1:19" s="19" customFormat="1" ht="37.5" customHeight="1">
      <c r="A38" s="29" t="s">
        <v>52</v>
      </c>
      <c r="B38" s="13">
        <v>906</v>
      </c>
      <c r="C38" s="26" t="s">
        <v>34</v>
      </c>
      <c r="D38" s="26" t="s">
        <v>3</v>
      </c>
      <c r="E38" s="11"/>
      <c r="F38" s="11"/>
      <c r="G38" s="11"/>
      <c r="H38" s="11"/>
      <c r="I38" s="11"/>
      <c r="J38" s="11"/>
      <c r="K38" s="11"/>
      <c r="L38" s="11"/>
      <c r="M38" s="11"/>
      <c r="N38" s="14">
        <f>SUM(N39)</f>
        <v>1000</v>
      </c>
      <c r="O38" s="14">
        <f>SUM(O39)</f>
        <v>1000</v>
      </c>
      <c r="P38" s="14">
        <f>SUM(P39)</f>
        <v>1000</v>
      </c>
      <c r="Q38" s="21"/>
      <c r="R38" s="21"/>
      <c r="S38" s="21"/>
    </row>
    <row r="39" spans="1:19" s="19" customFormat="1" ht="42.75" customHeight="1">
      <c r="A39" s="32" t="s">
        <v>83</v>
      </c>
      <c r="B39" s="11">
        <v>906</v>
      </c>
      <c r="C39" s="16" t="s">
        <v>34</v>
      </c>
      <c r="D39" s="16" t="s">
        <v>3</v>
      </c>
      <c r="E39" s="11" t="s">
        <v>53</v>
      </c>
      <c r="F39" s="11">
        <v>600</v>
      </c>
      <c r="G39" s="11">
        <v>630</v>
      </c>
      <c r="H39" s="16"/>
      <c r="I39" s="16" t="s">
        <v>54</v>
      </c>
      <c r="J39" s="16"/>
      <c r="K39" s="16"/>
      <c r="L39" s="16"/>
      <c r="M39" s="16"/>
      <c r="N39" s="17">
        <v>1000</v>
      </c>
      <c r="O39" s="17">
        <v>1000</v>
      </c>
      <c r="P39" s="17">
        <v>1000</v>
      </c>
      <c r="Q39" s="22">
        <f>N39</f>
        <v>1000</v>
      </c>
      <c r="R39" s="21"/>
      <c r="S39" s="21"/>
    </row>
    <row r="40" spans="1:19" s="19" customFormat="1" ht="43.5" customHeight="1">
      <c r="A40" s="29" t="s">
        <v>55</v>
      </c>
      <c r="B40" s="13">
        <v>906</v>
      </c>
      <c r="C40" s="26" t="s">
        <v>34</v>
      </c>
      <c r="D40" s="26" t="s">
        <v>56</v>
      </c>
      <c r="E40" s="11"/>
      <c r="F40" s="11"/>
      <c r="G40" s="11"/>
      <c r="H40" s="16"/>
      <c r="I40" s="16"/>
      <c r="J40" s="16"/>
      <c r="K40" s="16"/>
      <c r="L40" s="16"/>
      <c r="M40" s="16"/>
      <c r="N40" s="14">
        <f>SUM(N41:N60)</f>
        <v>58085</v>
      </c>
      <c r="O40" s="14">
        <f>O41+O42+O43+O45+O46+O47+O48+O50+O51+O54+O55+O56+O57+O58+O59</f>
        <v>51731</v>
      </c>
      <c r="P40" s="14">
        <f>SUM(P41:P61)</f>
        <v>51731</v>
      </c>
      <c r="Q40" s="21"/>
      <c r="R40" s="21"/>
      <c r="S40" s="21"/>
    </row>
    <row r="41" spans="1:19" s="19" customFormat="1" ht="48.75" customHeight="1">
      <c r="A41" s="32" t="s">
        <v>84</v>
      </c>
      <c r="B41" s="11">
        <v>906</v>
      </c>
      <c r="C41" s="16" t="s">
        <v>34</v>
      </c>
      <c r="D41" s="16" t="s">
        <v>56</v>
      </c>
      <c r="E41" s="11" t="s">
        <v>57</v>
      </c>
      <c r="F41" s="11">
        <v>200</v>
      </c>
      <c r="G41" s="11">
        <v>240</v>
      </c>
      <c r="H41" s="16" t="s">
        <v>29</v>
      </c>
      <c r="I41" s="16" t="s">
        <v>14</v>
      </c>
      <c r="J41" s="16"/>
      <c r="K41" s="16"/>
      <c r="L41" s="16"/>
      <c r="M41" s="16"/>
      <c r="N41" s="17">
        <v>260</v>
      </c>
      <c r="O41" s="17">
        <v>260</v>
      </c>
      <c r="P41" s="17"/>
      <c r="Q41" s="22">
        <f>N41</f>
        <v>260</v>
      </c>
      <c r="R41" s="22">
        <f>O41</f>
        <v>260</v>
      </c>
      <c r="S41" s="21"/>
    </row>
    <row r="42" spans="1:19" s="19" customFormat="1" ht="65.25" customHeight="1">
      <c r="A42" s="32" t="s">
        <v>78</v>
      </c>
      <c r="B42" s="11">
        <v>906</v>
      </c>
      <c r="C42" s="16" t="s">
        <v>34</v>
      </c>
      <c r="D42" s="16" t="s">
        <v>56</v>
      </c>
      <c r="E42" s="11" t="s">
        <v>58</v>
      </c>
      <c r="F42" s="11">
        <v>200</v>
      </c>
      <c r="G42" s="11">
        <v>240</v>
      </c>
      <c r="H42" s="16" t="s">
        <v>29</v>
      </c>
      <c r="I42" s="16" t="s">
        <v>39</v>
      </c>
      <c r="J42" s="16"/>
      <c r="K42" s="16"/>
      <c r="L42" s="16"/>
      <c r="M42" s="16"/>
      <c r="N42" s="17">
        <v>95</v>
      </c>
      <c r="O42" s="17">
        <v>95</v>
      </c>
      <c r="P42" s="17">
        <v>95</v>
      </c>
      <c r="Q42" s="22">
        <f>N42</f>
        <v>95</v>
      </c>
      <c r="R42" s="22">
        <f>O42</f>
        <v>95</v>
      </c>
      <c r="S42" s="21"/>
    </row>
    <row r="43" spans="1:19" s="19" customFormat="1" ht="57.75" customHeight="1">
      <c r="A43" s="32" t="s">
        <v>85</v>
      </c>
      <c r="B43" s="11">
        <v>906</v>
      </c>
      <c r="C43" s="16" t="s">
        <v>34</v>
      </c>
      <c r="D43" s="16" t="s">
        <v>56</v>
      </c>
      <c r="E43" s="11" t="s">
        <v>59</v>
      </c>
      <c r="F43" s="11">
        <v>200</v>
      </c>
      <c r="G43" s="11">
        <v>240</v>
      </c>
      <c r="H43" s="11">
        <v>244</v>
      </c>
      <c r="I43" s="11">
        <v>226</v>
      </c>
      <c r="J43" s="11"/>
      <c r="K43" s="11"/>
      <c r="L43" s="11"/>
      <c r="M43" s="11"/>
      <c r="N43" s="17">
        <v>4500</v>
      </c>
      <c r="O43" s="17">
        <v>1500</v>
      </c>
      <c r="P43" s="17">
        <v>1500</v>
      </c>
      <c r="Q43" s="22"/>
      <c r="R43" s="22"/>
      <c r="S43" s="21"/>
    </row>
    <row r="44" spans="1:19" s="19" customFormat="1" ht="16.5" customHeight="1" hidden="1" thickBot="1">
      <c r="A44" s="32"/>
      <c r="B44" s="11">
        <v>906</v>
      </c>
      <c r="C44" s="16" t="s">
        <v>34</v>
      </c>
      <c r="D44" s="16" t="s">
        <v>56</v>
      </c>
      <c r="E44" s="11" t="s">
        <v>59</v>
      </c>
      <c r="F44" s="11">
        <v>200</v>
      </c>
      <c r="G44" s="11">
        <v>240</v>
      </c>
      <c r="H44" s="11">
        <v>244</v>
      </c>
      <c r="I44" s="16" t="s">
        <v>49</v>
      </c>
      <c r="J44" s="16"/>
      <c r="K44" s="16"/>
      <c r="L44" s="16"/>
      <c r="M44" s="16"/>
      <c r="N44" s="17">
        <v>1000</v>
      </c>
      <c r="O44" s="17"/>
      <c r="P44" s="17"/>
      <c r="Q44" s="22">
        <f>N43+N44</f>
        <v>5500</v>
      </c>
      <c r="R44" s="22">
        <f>O43+O44</f>
        <v>1500</v>
      </c>
      <c r="S44" s="21"/>
    </row>
    <row r="45" spans="1:19" s="19" customFormat="1" ht="44.25" customHeight="1">
      <c r="A45" s="32" t="s">
        <v>86</v>
      </c>
      <c r="B45" s="11">
        <v>906</v>
      </c>
      <c r="C45" s="16" t="s">
        <v>34</v>
      </c>
      <c r="D45" s="16" t="s">
        <v>56</v>
      </c>
      <c r="E45" s="11" t="s">
        <v>60</v>
      </c>
      <c r="F45" s="11">
        <v>200</v>
      </c>
      <c r="G45" s="11">
        <v>240</v>
      </c>
      <c r="H45" s="16" t="s">
        <v>29</v>
      </c>
      <c r="I45" s="16" t="s">
        <v>14</v>
      </c>
      <c r="J45" s="16"/>
      <c r="K45" s="16"/>
      <c r="L45" s="16"/>
      <c r="M45" s="16"/>
      <c r="N45" s="17">
        <v>200</v>
      </c>
      <c r="O45" s="17">
        <v>200</v>
      </c>
      <c r="P45" s="17">
        <v>200</v>
      </c>
      <c r="Q45" s="22">
        <f>N45</f>
        <v>200</v>
      </c>
      <c r="R45" s="22">
        <f>O45</f>
        <v>200</v>
      </c>
      <c r="S45" s="21"/>
    </row>
    <row r="46" spans="1:19" s="19" customFormat="1" ht="36.75" customHeight="1">
      <c r="A46" s="33" t="s">
        <v>80</v>
      </c>
      <c r="B46" s="11">
        <v>906</v>
      </c>
      <c r="C46" s="16" t="s">
        <v>34</v>
      </c>
      <c r="D46" s="16" t="s">
        <v>56</v>
      </c>
      <c r="E46" s="11" t="s">
        <v>61</v>
      </c>
      <c r="F46" s="11">
        <v>100</v>
      </c>
      <c r="G46" s="11">
        <v>110</v>
      </c>
      <c r="H46" s="16" t="s">
        <v>42</v>
      </c>
      <c r="I46" s="16" t="s">
        <v>43</v>
      </c>
      <c r="J46" s="16"/>
      <c r="K46" s="16"/>
      <c r="L46" s="16"/>
      <c r="M46" s="16"/>
      <c r="N46" s="17">
        <v>34186</v>
      </c>
      <c r="O46" s="17">
        <v>32404</v>
      </c>
      <c r="P46" s="17">
        <v>32404</v>
      </c>
      <c r="Q46" s="21"/>
      <c r="R46" s="21"/>
      <c r="S46" s="21"/>
    </row>
    <row r="47" spans="1:19" s="19" customFormat="1" ht="33" customHeight="1">
      <c r="A47" s="35"/>
      <c r="B47" s="11">
        <v>906</v>
      </c>
      <c r="C47" s="16" t="s">
        <v>34</v>
      </c>
      <c r="D47" s="16" t="s">
        <v>56</v>
      </c>
      <c r="E47" s="11" t="s">
        <v>61</v>
      </c>
      <c r="F47" s="11">
        <v>100</v>
      </c>
      <c r="G47" s="11">
        <v>110</v>
      </c>
      <c r="H47" s="16" t="s">
        <v>42</v>
      </c>
      <c r="I47" s="16" t="s">
        <v>44</v>
      </c>
      <c r="J47" s="16"/>
      <c r="K47" s="16"/>
      <c r="L47" s="16"/>
      <c r="M47" s="16"/>
      <c r="N47" s="17">
        <v>10085</v>
      </c>
      <c r="O47" s="17">
        <v>9559</v>
      </c>
      <c r="P47" s="17">
        <v>9559</v>
      </c>
      <c r="Q47" s="22">
        <f>N46+N47</f>
        <v>44271</v>
      </c>
      <c r="R47" s="22">
        <f>O46+O47</f>
        <v>41963</v>
      </c>
      <c r="S47" s="21"/>
    </row>
    <row r="48" spans="1:19" s="19" customFormat="1" ht="29.25" customHeight="1">
      <c r="A48" s="34"/>
      <c r="B48" s="11">
        <v>906</v>
      </c>
      <c r="C48" s="16" t="s">
        <v>34</v>
      </c>
      <c r="D48" s="16" t="s">
        <v>56</v>
      </c>
      <c r="E48" s="11" t="s">
        <v>61</v>
      </c>
      <c r="F48" s="11">
        <v>100</v>
      </c>
      <c r="G48" s="11">
        <v>110</v>
      </c>
      <c r="H48" s="16" t="s">
        <v>45</v>
      </c>
      <c r="I48" s="16" t="s">
        <v>46</v>
      </c>
      <c r="J48" s="16"/>
      <c r="K48" s="16"/>
      <c r="L48" s="16"/>
      <c r="M48" s="16"/>
      <c r="N48" s="17">
        <v>2</v>
      </c>
      <c r="O48" s="17">
        <f>2+6</f>
        <v>8</v>
      </c>
      <c r="P48" s="17">
        <v>2</v>
      </c>
      <c r="Q48" s="21"/>
      <c r="R48" s="21"/>
      <c r="S48" s="21"/>
    </row>
    <row r="49" spans="1:19" s="19" customFormat="1" ht="16.5" customHeight="1" hidden="1" thickBot="1">
      <c r="A49" s="32"/>
      <c r="B49" s="11">
        <v>906</v>
      </c>
      <c r="C49" s="16" t="s">
        <v>34</v>
      </c>
      <c r="D49" s="16" t="s">
        <v>56</v>
      </c>
      <c r="E49" s="11" t="s">
        <v>61</v>
      </c>
      <c r="F49" s="11">
        <v>100</v>
      </c>
      <c r="G49" s="11">
        <v>110</v>
      </c>
      <c r="H49" s="16" t="s">
        <v>45</v>
      </c>
      <c r="I49" s="16" t="s">
        <v>46</v>
      </c>
      <c r="J49" s="16"/>
      <c r="K49" s="16" t="s">
        <v>47</v>
      </c>
      <c r="L49" s="16"/>
      <c r="M49" s="16"/>
      <c r="N49" s="17">
        <v>6</v>
      </c>
      <c r="O49" s="17">
        <v>6</v>
      </c>
      <c r="P49" s="17">
        <v>6</v>
      </c>
      <c r="Q49" s="22">
        <f>N46+N47+N48+N49</f>
        <v>44279</v>
      </c>
      <c r="R49" s="22">
        <f>O46+O47+O48+O49</f>
        <v>41977</v>
      </c>
      <c r="S49" s="21"/>
    </row>
    <row r="50" spans="1:19" s="19" customFormat="1" ht="18" customHeight="1">
      <c r="A50" s="36" t="s">
        <v>81</v>
      </c>
      <c r="B50" s="11">
        <v>906</v>
      </c>
      <c r="C50" s="16" t="s">
        <v>34</v>
      </c>
      <c r="D50" s="16" t="s">
        <v>56</v>
      </c>
      <c r="E50" s="11" t="s">
        <v>61</v>
      </c>
      <c r="F50" s="11">
        <v>200</v>
      </c>
      <c r="G50" s="11">
        <v>240</v>
      </c>
      <c r="H50" s="16" t="s">
        <v>29</v>
      </c>
      <c r="I50" s="16" t="s">
        <v>38</v>
      </c>
      <c r="J50" s="20"/>
      <c r="K50" s="20"/>
      <c r="L50" s="20"/>
      <c r="M50" s="20"/>
      <c r="N50" s="17">
        <v>241</v>
      </c>
      <c r="O50" s="17">
        <v>241</v>
      </c>
      <c r="P50" s="17">
        <v>241</v>
      </c>
      <c r="Q50" s="21"/>
      <c r="R50" s="21"/>
      <c r="S50" s="21"/>
    </row>
    <row r="51" spans="1:19" s="19" customFormat="1" ht="16.5" customHeight="1">
      <c r="A51" s="37"/>
      <c r="B51" s="11">
        <v>906</v>
      </c>
      <c r="C51" s="16" t="s">
        <v>34</v>
      </c>
      <c r="D51" s="16" t="s">
        <v>56</v>
      </c>
      <c r="E51" s="11" t="s">
        <v>61</v>
      </c>
      <c r="F51" s="11">
        <v>200</v>
      </c>
      <c r="G51" s="11">
        <v>240</v>
      </c>
      <c r="H51" s="16" t="s">
        <v>29</v>
      </c>
      <c r="I51" s="16" t="s">
        <v>48</v>
      </c>
      <c r="J51" s="20"/>
      <c r="K51" s="16" t="s">
        <v>62</v>
      </c>
      <c r="L51" s="20"/>
      <c r="M51" s="20"/>
      <c r="N51" s="17">
        <v>430</v>
      </c>
      <c r="O51" s="17">
        <f>430+1236+55</f>
        <v>1721</v>
      </c>
      <c r="P51" s="17">
        <v>430</v>
      </c>
      <c r="Q51" s="21"/>
      <c r="R51" s="21"/>
      <c r="S51" s="21"/>
    </row>
    <row r="52" spans="1:19" s="19" customFormat="1" ht="16.5" customHeight="1" hidden="1">
      <c r="A52" s="37"/>
      <c r="B52" s="11">
        <v>906</v>
      </c>
      <c r="C52" s="16" t="s">
        <v>34</v>
      </c>
      <c r="D52" s="16" t="s">
        <v>56</v>
      </c>
      <c r="E52" s="11" t="s">
        <v>61</v>
      </c>
      <c r="F52" s="11">
        <v>200</v>
      </c>
      <c r="G52" s="11">
        <v>240</v>
      </c>
      <c r="H52" s="16" t="s">
        <v>29</v>
      </c>
      <c r="I52" s="16" t="s">
        <v>48</v>
      </c>
      <c r="J52" s="20"/>
      <c r="K52" s="16" t="s">
        <v>63</v>
      </c>
      <c r="L52" s="20"/>
      <c r="M52" s="20"/>
      <c r="N52" s="17">
        <v>1236</v>
      </c>
      <c r="O52" s="17">
        <v>1236</v>
      </c>
      <c r="P52" s="17">
        <v>1236</v>
      </c>
      <c r="Q52" s="21"/>
      <c r="R52" s="21"/>
      <c r="S52" s="21"/>
    </row>
    <row r="53" spans="1:19" s="19" customFormat="1" ht="16.5" customHeight="1" hidden="1">
      <c r="A53" s="37"/>
      <c r="B53" s="11">
        <v>906</v>
      </c>
      <c r="C53" s="16" t="s">
        <v>34</v>
      </c>
      <c r="D53" s="16" t="s">
        <v>56</v>
      </c>
      <c r="E53" s="11" t="s">
        <v>61</v>
      </c>
      <c r="F53" s="11">
        <v>200</v>
      </c>
      <c r="G53" s="11">
        <v>240</v>
      </c>
      <c r="H53" s="16" t="s">
        <v>29</v>
      </c>
      <c r="I53" s="16" t="s">
        <v>48</v>
      </c>
      <c r="J53" s="20"/>
      <c r="K53" s="16" t="s">
        <v>64</v>
      </c>
      <c r="L53" s="20"/>
      <c r="M53" s="20"/>
      <c r="N53" s="17">
        <v>55</v>
      </c>
      <c r="O53" s="17">
        <v>55</v>
      </c>
      <c r="P53" s="17">
        <v>55</v>
      </c>
      <c r="Q53" s="21"/>
      <c r="R53" s="21"/>
      <c r="S53" s="21"/>
    </row>
    <row r="54" spans="1:19" s="19" customFormat="1" ht="16.5" customHeight="1">
      <c r="A54" s="37"/>
      <c r="B54" s="11">
        <v>906</v>
      </c>
      <c r="C54" s="16" t="s">
        <v>34</v>
      </c>
      <c r="D54" s="16" t="s">
        <v>56</v>
      </c>
      <c r="E54" s="11" t="s">
        <v>61</v>
      </c>
      <c r="F54" s="11">
        <v>200</v>
      </c>
      <c r="G54" s="11">
        <v>240</v>
      </c>
      <c r="H54" s="16" t="s">
        <v>29</v>
      </c>
      <c r="I54" s="16" t="s">
        <v>39</v>
      </c>
      <c r="J54" s="20"/>
      <c r="K54" s="20"/>
      <c r="L54" s="20"/>
      <c r="M54" s="20"/>
      <c r="N54" s="17">
        <v>3819</v>
      </c>
      <c r="O54" s="17">
        <v>3819</v>
      </c>
      <c r="P54" s="17">
        <v>3819</v>
      </c>
      <c r="Q54" s="21"/>
      <c r="R54" s="21"/>
      <c r="S54" s="21"/>
    </row>
    <row r="55" spans="1:19" s="19" customFormat="1" ht="16.5" customHeight="1">
      <c r="A55" s="37"/>
      <c r="B55" s="11">
        <v>906</v>
      </c>
      <c r="C55" s="16" t="s">
        <v>34</v>
      </c>
      <c r="D55" s="16" t="s">
        <v>56</v>
      </c>
      <c r="E55" s="11" t="s">
        <v>61</v>
      </c>
      <c r="F55" s="11">
        <v>200</v>
      </c>
      <c r="G55" s="11">
        <v>240</v>
      </c>
      <c r="H55" s="16" t="s">
        <v>29</v>
      </c>
      <c r="I55" s="16" t="s">
        <v>14</v>
      </c>
      <c r="J55" s="20"/>
      <c r="K55" s="20"/>
      <c r="L55" s="20"/>
      <c r="M55" s="20"/>
      <c r="N55" s="17">
        <v>545</v>
      </c>
      <c r="O55" s="17">
        <v>545</v>
      </c>
      <c r="P55" s="17">
        <v>545</v>
      </c>
      <c r="Q55" s="21"/>
      <c r="R55" s="21"/>
      <c r="S55" s="21"/>
    </row>
    <row r="56" spans="1:19" s="19" customFormat="1" ht="16.5" customHeight="1">
      <c r="A56" s="37"/>
      <c r="B56" s="11">
        <v>906</v>
      </c>
      <c r="C56" s="16" t="s">
        <v>34</v>
      </c>
      <c r="D56" s="16" t="s">
        <v>56</v>
      </c>
      <c r="E56" s="11" t="s">
        <v>61</v>
      </c>
      <c r="F56" s="11">
        <v>200</v>
      </c>
      <c r="G56" s="11">
        <v>240</v>
      </c>
      <c r="H56" s="16" t="s">
        <v>29</v>
      </c>
      <c r="I56" s="16" t="s">
        <v>49</v>
      </c>
      <c r="J56" s="20"/>
      <c r="K56" s="20"/>
      <c r="L56" s="20"/>
      <c r="M56" s="20"/>
      <c r="N56" s="17">
        <v>46</v>
      </c>
      <c r="O56" s="17">
        <v>0</v>
      </c>
      <c r="P56" s="17">
        <v>0</v>
      </c>
      <c r="Q56" s="21"/>
      <c r="R56" s="21"/>
      <c r="S56" s="21"/>
    </row>
    <row r="57" spans="1:19" s="19" customFormat="1" ht="16.5" customHeight="1">
      <c r="A57" s="38"/>
      <c r="B57" s="11">
        <v>906</v>
      </c>
      <c r="C57" s="16" t="s">
        <v>34</v>
      </c>
      <c r="D57" s="16" t="s">
        <v>56</v>
      </c>
      <c r="E57" s="11" t="s">
        <v>61</v>
      </c>
      <c r="F57" s="11">
        <v>200</v>
      </c>
      <c r="G57" s="11">
        <v>240</v>
      </c>
      <c r="H57" s="16" t="s">
        <v>29</v>
      </c>
      <c r="I57" s="16" t="s">
        <v>16</v>
      </c>
      <c r="J57" s="20"/>
      <c r="K57" s="20"/>
      <c r="L57" s="20"/>
      <c r="M57" s="20"/>
      <c r="N57" s="17">
        <v>1056</v>
      </c>
      <c r="O57" s="17">
        <v>1056</v>
      </c>
      <c r="P57" s="17">
        <v>1056</v>
      </c>
      <c r="Q57" s="22">
        <f>N50+N51+N52+N53+N54+N55+N56+N57</f>
        <v>7428</v>
      </c>
      <c r="R57" s="22">
        <f>O50+O51+O52+O53+O54+O55+O56+O57</f>
        <v>8673</v>
      </c>
      <c r="S57" s="21"/>
    </row>
    <row r="58" spans="1:19" s="19" customFormat="1" ht="16.5" customHeight="1">
      <c r="A58" s="33" t="s">
        <v>82</v>
      </c>
      <c r="B58" s="11">
        <v>906</v>
      </c>
      <c r="C58" s="16" t="s">
        <v>34</v>
      </c>
      <c r="D58" s="16" t="s">
        <v>56</v>
      </c>
      <c r="E58" s="11" t="s">
        <v>61</v>
      </c>
      <c r="F58" s="11">
        <v>800</v>
      </c>
      <c r="G58" s="11">
        <v>850</v>
      </c>
      <c r="H58" s="16" t="s">
        <v>50</v>
      </c>
      <c r="I58" s="16" t="s">
        <v>15</v>
      </c>
      <c r="J58" s="16"/>
      <c r="K58" s="16" t="s">
        <v>65</v>
      </c>
      <c r="L58" s="16"/>
      <c r="M58" s="16"/>
      <c r="N58" s="17">
        <v>293</v>
      </c>
      <c r="O58" s="17">
        <v>293</v>
      </c>
      <c r="P58" s="17">
        <v>293</v>
      </c>
      <c r="Q58" s="21"/>
      <c r="R58" s="21"/>
      <c r="S58" s="21"/>
    </row>
    <row r="59" spans="1:19" s="19" customFormat="1" ht="16.5" customHeight="1">
      <c r="A59" s="34"/>
      <c r="B59" s="11">
        <v>906</v>
      </c>
      <c r="C59" s="16" t="s">
        <v>34</v>
      </c>
      <c r="D59" s="16" t="s">
        <v>56</v>
      </c>
      <c r="E59" s="11" t="s">
        <v>61</v>
      </c>
      <c r="F59" s="11">
        <v>800</v>
      </c>
      <c r="G59" s="11">
        <v>850</v>
      </c>
      <c r="H59" s="16" t="s">
        <v>51</v>
      </c>
      <c r="I59" s="16" t="s">
        <v>15</v>
      </c>
      <c r="J59" s="16"/>
      <c r="K59" s="16"/>
      <c r="L59" s="16"/>
      <c r="M59" s="16"/>
      <c r="N59" s="17">
        <v>12</v>
      </c>
      <c r="O59" s="17">
        <f>12+18</f>
        <v>30</v>
      </c>
      <c r="P59" s="17">
        <v>12</v>
      </c>
      <c r="Q59" s="21"/>
      <c r="R59" s="21"/>
      <c r="S59" s="21"/>
    </row>
    <row r="60" spans="1:19" s="19" customFormat="1" ht="16.5" customHeight="1" hidden="1" thickBot="1">
      <c r="A60" s="31"/>
      <c r="B60" s="11">
        <v>906</v>
      </c>
      <c r="C60" s="16" t="s">
        <v>34</v>
      </c>
      <c r="D60" s="16" t="s">
        <v>56</v>
      </c>
      <c r="E60" s="11" t="s">
        <v>61</v>
      </c>
      <c r="F60" s="11">
        <v>800</v>
      </c>
      <c r="G60" s="11">
        <v>850</v>
      </c>
      <c r="H60" s="16" t="s">
        <v>51</v>
      </c>
      <c r="I60" s="16" t="s">
        <v>15</v>
      </c>
      <c r="J60" s="16"/>
      <c r="K60" s="16" t="s">
        <v>66</v>
      </c>
      <c r="L60" s="16"/>
      <c r="M60" s="16"/>
      <c r="N60" s="17">
        <v>18</v>
      </c>
      <c r="O60" s="17">
        <v>18</v>
      </c>
      <c r="P60" s="17">
        <v>18</v>
      </c>
      <c r="Q60" s="22">
        <f>N58+N59+N60</f>
        <v>323</v>
      </c>
      <c r="R60" s="22">
        <f>O58+O59+O60</f>
        <v>341</v>
      </c>
      <c r="S60" s="21"/>
    </row>
    <row r="61" spans="1:19" ht="16.5" customHeight="1" hidden="1" thickBot="1">
      <c r="A61" s="30"/>
      <c r="B61" s="11">
        <v>906</v>
      </c>
      <c r="C61" s="16" t="s">
        <v>34</v>
      </c>
      <c r="D61" s="16" t="s">
        <v>56</v>
      </c>
      <c r="E61" s="11" t="s">
        <v>71</v>
      </c>
      <c r="F61" s="11">
        <v>200</v>
      </c>
      <c r="G61" s="11">
        <v>240</v>
      </c>
      <c r="H61" s="16" t="s">
        <v>29</v>
      </c>
      <c r="I61" s="16" t="s">
        <v>14</v>
      </c>
      <c r="J61" s="16"/>
      <c r="K61" s="16"/>
      <c r="L61" s="16"/>
      <c r="M61" s="16"/>
      <c r="N61" s="17"/>
      <c r="O61" s="17"/>
      <c r="P61" s="17">
        <v>260</v>
      </c>
      <c r="Q61" s="21"/>
      <c r="R61" s="21"/>
      <c r="S61" s="21"/>
    </row>
    <row r="62" spans="1:19" s="19" customFormat="1" ht="47.25" customHeight="1">
      <c r="A62" s="29" t="s">
        <v>67</v>
      </c>
      <c r="B62" s="13">
        <v>906</v>
      </c>
      <c r="C62" s="26" t="s">
        <v>68</v>
      </c>
      <c r="D62" s="26" t="s">
        <v>69</v>
      </c>
      <c r="E62" s="27"/>
      <c r="F62" s="27"/>
      <c r="G62" s="27"/>
      <c r="H62" s="20"/>
      <c r="I62" s="20"/>
      <c r="J62" s="20"/>
      <c r="K62" s="20"/>
      <c r="L62" s="20"/>
      <c r="M62" s="20"/>
      <c r="N62" s="14">
        <f>SUM(N63:N65)</f>
        <v>3144</v>
      </c>
      <c r="O62" s="14">
        <f>SUM(O63:O65)</f>
        <v>3021</v>
      </c>
      <c r="P62" s="14">
        <f>SUM(P63:P65)</f>
        <v>3021</v>
      </c>
      <c r="Q62" s="21"/>
      <c r="R62" s="21"/>
      <c r="S62" s="21"/>
    </row>
    <row r="63" spans="1:19" s="19" customFormat="1" ht="67.5" customHeight="1">
      <c r="A63" s="32" t="s">
        <v>78</v>
      </c>
      <c r="B63" s="11">
        <v>906</v>
      </c>
      <c r="C63" s="16" t="s">
        <v>68</v>
      </c>
      <c r="D63" s="16" t="s">
        <v>69</v>
      </c>
      <c r="E63" s="11" t="s">
        <v>70</v>
      </c>
      <c r="F63" s="11">
        <v>600</v>
      </c>
      <c r="G63" s="11">
        <v>610</v>
      </c>
      <c r="H63" s="16" t="s">
        <v>28</v>
      </c>
      <c r="I63" s="16" t="s">
        <v>13</v>
      </c>
      <c r="J63" s="16"/>
      <c r="K63" s="16"/>
      <c r="L63" s="16"/>
      <c r="M63" s="16"/>
      <c r="N63" s="17">
        <v>100</v>
      </c>
      <c r="O63" s="17">
        <v>100</v>
      </c>
      <c r="P63" s="17">
        <v>100</v>
      </c>
      <c r="Q63" s="22">
        <f>N63</f>
        <v>100</v>
      </c>
      <c r="R63" s="22">
        <f>O63</f>
        <v>100</v>
      </c>
      <c r="S63" s="21"/>
    </row>
    <row r="64" spans="1:19" s="19" customFormat="1" ht="51.75" customHeight="1">
      <c r="A64" s="32" t="s">
        <v>87</v>
      </c>
      <c r="B64" s="11">
        <v>906</v>
      </c>
      <c r="C64" s="16" t="s">
        <v>68</v>
      </c>
      <c r="D64" s="16" t="s">
        <v>69</v>
      </c>
      <c r="E64" s="11" t="s">
        <v>72</v>
      </c>
      <c r="F64" s="11">
        <v>600</v>
      </c>
      <c r="G64" s="11">
        <v>610</v>
      </c>
      <c r="H64" s="16" t="s">
        <v>27</v>
      </c>
      <c r="I64" s="16" t="s">
        <v>13</v>
      </c>
      <c r="J64" s="16"/>
      <c r="K64" s="16"/>
      <c r="L64" s="16"/>
      <c r="M64" s="16"/>
      <c r="N64" s="17">
        <v>3038</v>
      </c>
      <c r="O64" s="17">
        <v>2915</v>
      </c>
      <c r="P64" s="17">
        <v>2915</v>
      </c>
      <c r="Q64" s="21"/>
      <c r="R64" s="21"/>
      <c r="S64" s="21"/>
    </row>
    <row r="65" spans="1:19" s="19" customFormat="1" ht="48" customHeight="1">
      <c r="A65" s="32" t="s">
        <v>87</v>
      </c>
      <c r="B65" s="11">
        <v>906</v>
      </c>
      <c r="C65" s="16" t="s">
        <v>68</v>
      </c>
      <c r="D65" s="16" t="s">
        <v>69</v>
      </c>
      <c r="E65" s="11" t="s">
        <v>72</v>
      </c>
      <c r="F65" s="11">
        <v>600</v>
      </c>
      <c r="G65" s="11">
        <v>610</v>
      </c>
      <c r="H65" s="16" t="s">
        <v>28</v>
      </c>
      <c r="I65" s="16" t="s">
        <v>13</v>
      </c>
      <c r="J65" s="16" t="s">
        <v>73</v>
      </c>
      <c r="K65" s="16"/>
      <c r="L65" s="16"/>
      <c r="M65" s="16"/>
      <c r="N65" s="17">
        <v>6</v>
      </c>
      <c r="O65" s="17">
        <v>6</v>
      </c>
      <c r="P65" s="17">
        <v>6</v>
      </c>
      <c r="Q65" s="22">
        <f>N64+N65</f>
        <v>3044</v>
      </c>
      <c r="R65" s="22">
        <f>O64+O65</f>
        <v>2921</v>
      </c>
      <c r="S65" s="21"/>
    </row>
    <row r="66" spans="17:19" ht="12.75">
      <c r="Q66" s="21"/>
      <c r="R66" s="21"/>
      <c r="S66" s="21"/>
    </row>
    <row r="67" spans="17:19" ht="12.75">
      <c r="Q67" s="21"/>
      <c r="R67" s="21"/>
      <c r="S67" s="21"/>
    </row>
    <row r="68" spans="17:19" ht="12.75">
      <c r="Q68" s="21"/>
      <c r="R68" s="21"/>
      <c r="S68" s="21"/>
    </row>
    <row r="69" spans="17:19" ht="12.75">
      <c r="Q69" s="21"/>
      <c r="R69" s="21"/>
      <c r="S69" s="21"/>
    </row>
    <row r="70" spans="17:19" ht="12.75">
      <c r="Q70" s="21"/>
      <c r="R70" s="21"/>
      <c r="S70" s="21"/>
    </row>
    <row r="71" spans="17:19" ht="12.75">
      <c r="Q71" s="21"/>
      <c r="R71" s="21"/>
      <c r="S71" s="21"/>
    </row>
    <row r="72" spans="1:19" s="23" customFormat="1" ht="37.5" customHeight="1">
      <c r="A72" s="51" t="s">
        <v>76</v>
      </c>
      <c r="B72" s="51"/>
      <c r="J72" s="52" t="s">
        <v>32</v>
      </c>
      <c r="K72" s="52"/>
      <c r="Q72" s="24"/>
      <c r="R72" s="24"/>
      <c r="S72" s="24"/>
    </row>
    <row r="73" spans="17:19" ht="12.75">
      <c r="Q73" s="21"/>
      <c r="R73" s="21"/>
      <c r="S73" s="21"/>
    </row>
    <row r="74" spans="17:19" ht="12.75">
      <c r="Q74" s="21"/>
      <c r="R74" s="21"/>
      <c r="S74" s="21"/>
    </row>
    <row r="75" spans="17:19" ht="12.75">
      <c r="Q75" s="21"/>
      <c r="R75" s="21"/>
      <c r="S75" s="21"/>
    </row>
    <row r="76" spans="1:19" ht="15.75">
      <c r="A76" s="25" t="s">
        <v>77</v>
      </c>
      <c r="Q76" s="21"/>
      <c r="R76" s="21"/>
      <c r="S76" s="21"/>
    </row>
  </sheetData>
  <sheetProtection/>
  <mergeCells count="20">
    <mergeCell ref="A72:B72"/>
    <mergeCell ref="J72:K72"/>
    <mergeCell ref="A18:A20"/>
    <mergeCell ref="A22:A24"/>
    <mergeCell ref="A27:A34"/>
    <mergeCell ref="N1:P1"/>
    <mergeCell ref="J2:P2"/>
    <mergeCell ref="J3:P3"/>
    <mergeCell ref="B1:D1"/>
    <mergeCell ref="O12:P12"/>
    <mergeCell ref="A13:A14"/>
    <mergeCell ref="B13:H13"/>
    <mergeCell ref="N13:P13"/>
    <mergeCell ref="A35:A36"/>
    <mergeCell ref="A46:A48"/>
    <mergeCell ref="A50:A57"/>
    <mergeCell ref="A58:A59"/>
    <mergeCell ref="A7:P7"/>
    <mergeCell ref="J4:P4"/>
    <mergeCell ref="A11:P11"/>
  </mergeCells>
  <printOptions horizontalCentered="1"/>
  <pageMargins left="0" right="0" top="0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Зарубина Наталья Ивановна</cp:lastModifiedBy>
  <cp:lastPrinted>2014-06-09T12:19:17Z</cp:lastPrinted>
  <dcterms:created xsi:type="dcterms:W3CDTF">2012-01-17T12:14:42Z</dcterms:created>
  <dcterms:modified xsi:type="dcterms:W3CDTF">2014-06-09T12:21:43Z</dcterms:modified>
  <cp:category/>
  <cp:version/>
  <cp:contentType/>
  <cp:contentStatus/>
</cp:coreProperties>
</file>